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년 운영\예산서\2021년 1차 추경\"/>
    </mc:Choice>
  </mc:AlternateContent>
  <xr:revisionPtr revIDLastSave="0" documentId="13_ncr:1_{C92E6D1F-506D-4664-B831-BBE5B4AFB4C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21년 1차 추경 총괄예산안" sheetId="1" r:id="rId1"/>
    <sheet name="2021년 1차 추경 세입예산안" sheetId="2" r:id="rId2"/>
    <sheet name="2021년 1차 추경 세출예산안" sheetId="3" r:id="rId3"/>
  </sheets>
  <definedNames>
    <definedName name="_xlnm.Print_Area" localSheetId="2">'2021년 1차 추경 세출예산안'!$A$1:$K$31</definedName>
    <definedName name="_xlnm.Print_Area" localSheetId="0">'2021년 1차 추경 총괄예산안'!$A$1:$L$28</definedName>
  </definedNames>
  <calcPr calcId="191029"/>
</workbook>
</file>

<file path=xl/calcChain.xml><?xml version="1.0" encoding="utf-8"?>
<calcChain xmlns="http://schemas.openxmlformats.org/spreadsheetml/2006/main">
  <c r="F7" i="2" l="1"/>
  <c r="E7" i="2"/>
  <c r="D7" i="2"/>
  <c r="F20" i="2"/>
  <c r="D20" i="2"/>
  <c r="L12" i="1"/>
  <c r="F9" i="3"/>
  <c r="F25" i="3"/>
  <c r="K27" i="1" l="1"/>
  <c r="K24" i="1"/>
  <c r="K25" i="1"/>
  <c r="K23" i="1"/>
  <c r="K22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E10" i="1"/>
  <c r="E8" i="1"/>
  <c r="E9" i="1"/>
  <c r="E7" i="1" l="1"/>
  <c r="E6" i="1"/>
  <c r="I31" i="3" l="1"/>
  <c r="J9" i="3"/>
  <c r="F13" i="3"/>
  <c r="J13" i="3"/>
  <c r="J15" i="3" l="1"/>
  <c r="J14" i="3"/>
  <c r="J7" i="3" l="1"/>
  <c r="F8" i="3" l="1"/>
  <c r="F30" i="3"/>
  <c r="F29" i="3"/>
  <c r="K26" i="1" s="1"/>
  <c r="F20" i="3"/>
  <c r="F19" i="3"/>
  <c r="F14" i="3"/>
  <c r="F11" i="3"/>
  <c r="D31" i="3" l="1"/>
  <c r="F7" i="3" l="1"/>
  <c r="F9" i="1" l="1"/>
  <c r="F10" i="2" l="1"/>
  <c r="F9" i="2"/>
  <c r="F8" i="2"/>
  <c r="F12" i="3" l="1"/>
  <c r="J8" i="3"/>
  <c r="J6" i="3" l="1"/>
  <c r="K28" i="1" l="1"/>
  <c r="J12" i="3"/>
  <c r="J11" i="3"/>
  <c r="H31" i="3"/>
  <c r="G31" i="3"/>
  <c r="J28" i="1"/>
  <c r="E15" i="2" l="1"/>
  <c r="L7" i="1" l="1"/>
  <c r="L8" i="1"/>
  <c r="L9" i="1"/>
  <c r="L11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J16" i="3"/>
  <c r="J17" i="3"/>
  <c r="J18" i="3"/>
  <c r="J19" i="3"/>
  <c r="J20" i="3"/>
  <c r="J21" i="3"/>
  <c r="J22" i="3"/>
  <c r="J23" i="3"/>
  <c r="J24" i="3"/>
  <c r="J25" i="3"/>
  <c r="J27" i="3"/>
  <c r="J29" i="3"/>
  <c r="J30" i="3"/>
  <c r="F11" i="2"/>
  <c r="F12" i="2"/>
  <c r="F13" i="2"/>
  <c r="F14" i="2"/>
  <c r="D14" i="1"/>
  <c r="J31" i="3" l="1"/>
  <c r="D15" i="2"/>
  <c r="F15" i="2" s="1"/>
  <c r="F6" i="2"/>
  <c r="F7" i="1" l="1"/>
  <c r="F8" i="1"/>
  <c r="F10" i="1"/>
  <c r="F11" i="1"/>
  <c r="F12" i="1"/>
  <c r="F13" i="1"/>
  <c r="F6" i="1"/>
  <c r="E14" i="1"/>
  <c r="L6" i="1"/>
  <c r="L28" i="1" s="1"/>
  <c r="E31" i="3" l="1"/>
  <c r="F31" i="3" s="1"/>
  <c r="F14" i="1"/>
  <c r="F18" i="3"/>
  <c r="F21" i="3"/>
  <c r="F15" i="3"/>
  <c r="F23" i="3"/>
  <c r="F22" i="3"/>
  <c r="F27" i="3"/>
  <c r="F17" i="3"/>
  <c r="F24" i="3"/>
  <c r="F16" i="3"/>
  <c r="F6" i="3"/>
</calcChain>
</file>

<file path=xl/sharedStrings.xml><?xml version="1.0" encoding="utf-8"?>
<sst xmlns="http://schemas.openxmlformats.org/spreadsheetml/2006/main" count="184" uniqueCount="113">
  <si>
    <t>관</t>
  </si>
  <si>
    <t>항</t>
  </si>
  <si>
    <t>목</t>
  </si>
  <si>
    <t>입소비용수입</t>
  </si>
  <si>
    <t>보조금수입</t>
  </si>
  <si>
    <t>후원금수입</t>
  </si>
  <si>
    <t>지정후원금</t>
  </si>
  <si>
    <t>이월금</t>
  </si>
  <si>
    <t>전년도이월금</t>
  </si>
  <si>
    <t>잡수입</t>
  </si>
  <si>
    <t>기타예금이자수입</t>
  </si>
  <si>
    <t>기타잡수입</t>
  </si>
  <si>
    <t>세 입</t>
  </si>
  <si>
    <t>세 출</t>
  </si>
  <si>
    <t>증감액(B-A)</t>
  </si>
  <si>
    <t>사무비</t>
  </si>
  <si>
    <t>인건비</t>
  </si>
  <si>
    <t>급여</t>
  </si>
  <si>
    <t>제수당</t>
  </si>
  <si>
    <t>퇴직금 및 퇴직적립금</t>
  </si>
  <si>
    <t>업무추진비</t>
  </si>
  <si>
    <t>회의비</t>
  </si>
  <si>
    <t>운영비</t>
  </si>
  <si>
    <t>수용비 및 수수료</t>
  </si>
  <si>
    <t>공공요금</t>
  </si>
  <si>
    <t>제세공과금</t>
  </si>
  <si>
    <t>차량비</t>
  </si>
  <si>
    <t>기타운영비</t>
  </si>
  <si>
    <t>재산조성비</t>
  </si>
  <si>
    <t>시설비</t>
  </si>
  <si>
    <t>자산취득비</t>
  </si>
  <si>
    <t>사업비</t>
  </si>
  <si>
    <t>생계비</t>
  </si>
  <si>
    <t>수용기관경비</t>
  </si>
  <si>
    <t>피복비</t>
  </si>
  <si>
    <t>의료비</t>
  </si>
  <si>
    <t>특별급식비</t>
  </si>
  <si>
    <t>사회심리 재활 사업비</t>
  </si>
  <si>
    <t>예비비 및 기타</t>
  </si>
  <si>
    <t>예비비</t>
  </si>
  <si>
    <t>반환금</t>
  </si>
  <si>
    <t>증감(B-A)</t>
  </si>
  <si>
    <t>예산액(구분)</t>
  </si>
  <si>
    <t>금액</t>
  </si>
  <si>
    <t>보조금</t>
  </si>
  <si>
    <t>자부담</t>
  </si>
  <si>
    <t>후원금</t>
  </si>
  <si>
    <t>소계</t>
  </si>
  <si>
    <t>재산조정비</t>
    <phoneticPr fontId="4" type="noConversion"/>
  </si>
  <si>
    <t>사
무
비</t>
    <phoneticPr fontId="4" type="noConversion"/>
  </si>
  <si>
    <t>예비비및기타</t>
    <phoneticPr fontId="4" type="noConversion"/>
  </si>
  <si>
    <t>관</t>
    <phoneticPr fontId="4" type="noConversion"/>
  </si>
  <si>
    <t>사
업
비</t>
    <phoneticPr fontId="4" type="noConversion"/>
  </si>
  <si>
    <t xml:space="preserve">과 목 </t>
    <phoneticPr fontId="4" type="noConversion"/>
  </si>
  <si>
    <t>사업비</t>
    <phoneticPr fontId="4" type="noConversion"/>
  </si>
  <si>
    <t>총 계</t>
    <phoneticPr fontId="4" type="noConversion"/>
  </si>
  <si>
    <t>증감액(B-A)</t>
    <phoneticPr fontId="4" type="noConversion"/>
  </si>
  <si>
    <t>기타후생경비</t>
    <phoneticPr fontId="4" type="noConversion"/>
  </si>
  <si>
    <t>피복비</t>
    <phoneticPr fontId="4" type="noConversion"/>
  </si>
  <si>
    <t>공공요금</t>
    <phoneticPr fontId="4" type="noConversion"/>
  </si>
  <si>
    <t>내역</t>
    <phoneticPr fontId="4" type="noConversion"/>
  </si>
  <si>
    <t>사회보험
부담금</t>
    <phoneticPr fontId="4" type="noConversion"/>
  </si>
  <si>
    <t>수용비 및 
수수료</t>
    <phoneticPr fontId="4" type="noConversion"/>
  </si>
  <si>
    <t>시설장비
유지비</t>
    <phoneticPr fontId="4" type="noConversion"/>
  </si>
  <si>
    <t>입소자
부담금수입</t>
    <phoneticPr fontId="4" type="noConversion"/>
  </si>
  <si>
    <t>입소비용수입</t>
    <phoneticPr fontId="4" type="noConversion"/>
  </si>
  <si>
    <t>보조금수입</t>
    <phoneticPr fontId="4" type="noConversion"/>
  </si>
  <si>
    <t>●복지점수 : 연 2회(상반기, 하반기)</t>
    <phoneticPr fontId="4" type="noConversion"/>
  </si>
  <si>
    <t>●예금이자</t>
    <phoneticPr fontId="4" type="noConversion"/>
  </si>
  <si>
    <r>
      <t>●총급여</t>
    </r>
    <r>
      <rPr>
        <b/>
        <sz val="10"/>
        <color theme="1"/>
        <rFont val="굴림체"/>
        <family val="3"/>
        <charset val="129"/>
      </rPr>
      <t>÷</t>
    </r>
    <r>
      <rPr>
        <sz val="10"/>
        <color theme="1"/>
        <rFont val="굴림체"/>
        <family val="3"/>
        <charset val="129"/>
      </rPr>
      <t>12개월</t>
    </r>
    <phoneticPr fontId="4" type="noConversion"/>
  </si>
  <si>
    <t>●국민연금, 건강보험, 장기요양보험,
  고용보험, 산재보험</t>
    <phoneticPr fontId="4" type="noConversion"/>
  </si>
  <si>
    <t>●전기요금, 공용전기요금, 공용수도요금,
  도시가스요금, 인터넷, 팩스, 유선방송,
  전화, 오물수거비 등</t>
    <phoneticPr fontId="4" type="noConversion"/>
  </si>
  <si>
    <t>●자동차보험, 신원보증보험,한장협회비 등</t>
    <phoneticPr fontId="4" type="noConversion"/>
  </si>
  <si>
    <t>●주유비, 세차비, 차량정비 등</t>
    <phoneticPr fontId="4" type="noConversion"/>
  </si>
  <si>
    <r>
      <t>●주부식 구입</t>
    </r>
    <r>
      <rPr>
        <sz val="10"/>
        <color theme="1"/>
        <rFont val="맑은 고딕"/>
        <family val="3"/>
        <charset val="129"/>
      </rPr>
      <t>Ⅹ</t>
    </r>
    <r>
      <rPr>
        <sz val="10"/>
        <color theme="1"/>
        <rFont val="굴림체"/>
        <family val="3"/>
        <charset val="129"/>
      </rPr>
      <t xml:space="preserve">12개월 </t>
    </r>
    <phoneticPr fontId="4" type="noConversion"/>
  </si>
  <si>
    <t>●치약, 칫솔, 수건, 비누 등 생필품</t>
    <phoneticPr fontId="4" type="noConversion"/>
  </si>
  <si>
    <t>●침구류, 필요 옷 등</t>
    <phoneticPr fontId="4" type="noConversion"/>
  </si>
  <si>
    <t>기타
후생경비</t>
    <phoneticPr fontId="4" type="noConversion"/>
  </si>
  <si>
    <t>수용기관
경비</t>
    <phoneticPr fontId="4" type="noConversion"/>
  </si>
  <si>
    <t>사회심리 
재활사업비</t>
    <phoneticPr fontId="4" type="noConversion"/>
  </si>
  <si>
    <t>시군구보조금
(인건비)</t>
    <phoneticPr fontId="4" type="noConversion"/>
  </si>
  <si>
    <t>시군구보조금
(운영비)</t>
    <phoneticPr fontId="4" type="noConversion"/>
  </si>
  <si>
    <t>시군구보조금
(복지점수)</t>
    <phoneticPr fontId="4" type="noConversion"/>
  </si>
  <si>
    <t>●비상약품, 의료용품 등</t>
    <phoneticPr fontId="4" type="noConversion"/>
  </si>
  <si>
    <r>
      <t>●17호봉</t>
    </r>
    <r>
      <rPr>
        <sz val="10"/>
        <color theme="1"/>
        <rFont val="맑은 고딕"/>
        <family val="3"/>
        <charset val="129"/>
      </rPr>
      <t>Ⅹ</t>
    </r>
    <r>
      <rPr>
        <sz val="10"/>
        <color theme="1"/>
        <rFont val="굴림체"/>
        <family val="3"/>
        <charset val="129"/>
      </rPr>
      <t>1개월, 18호봉</t>
    </r>
    <r>
      <rPr>
        <sz val="10"/>
        <color theme="1"/>
        <rFont val="맑은 고딕"/>
        <family val="3"/>
        <charset val="129"/>
      </rPr>
      <t>Ⅹ</t>
    </r>
    <r>
      <rPr>
        <sz val="10"/>
        <color theme="1"/>
        <rFont val="굴림체"/>
        <family val="3"/>
        <charset val="129"/>
      </rPr>
      <t>11개월</t>
    </r>
    <phoneticPr fontId="4" type="noConversion"/>
  </si>
  <si>
    <t>2021년</t>
    <phoneticPr fontId="4" type="noConversion"/>
  </si>
  <si>
    <t>●2020년 자부담 이월금</t>
    <phoneticPr fontId="4" type="noConversion"/>
  </si>
  <si>
    <t>●설날, 추석 명절수당, 시간외근무수당</t>
    <phoneticPr fontId="4" type="noConversion"/>
  </si>
  <si>
    <t>●직원식대비</t>
    <phoneticPr fontId="4" type="noConversion"/>
  </si>
  <si>
    <r>
      <t>●종사자복지점수 100,000원</t>
    </r>
    <r>
      <rPr>
        <sz val="10"/>
        <color theme="1"/>
        <rFont val="맑은 고딕"/>
        <family val="3"/>
        <charset val="129"/>
      </rPr>
      <t>Ⅹ</t>
    </r>
    <r>
      <rPr>
        <sz val="10"/>
        <color theme="1"/>
        <rFont val="굴림체"/>
        <family val="3"/>
        <charset val="129"/>
      </rPr>
      <t>2회(상반기, 하반기)</t>
    </r>
    <phoneticPr fontId="4" type="noConversion"/>
  </si>
  <si>
    <t>본예산(B)</t>
    <phoneticPr fontId="4" type="noConversion"/>
  </si>
  <si>
    <t>1차 추경(A)</t>
    <phoneticPr fontId="4" type="noConversion"/>
  </si>
  <si>
    <t>2021년 인천밀알장애인공동생활가정 1차 추경 세출 예산안</t>
    <phoneticPr fontId="4" type="noConversion"/>
  </si>
  <si>
    <t xml:space="preserve">         2021년 인천밀알장애인공동생활가정 1차 추경 세입 예산안 </t>
    <phoneticPr fontId="4" type="noConversion"/>
  </si>
  <si>
    <r>
      <t>●입소비 200,000원</t>
    </r>
    <r>
      <rPr>
        <sz val="10"/>
        <color theme="1"/>
        <rFont val="맑은 고딕"/>
        <family val="3"/>
        <charset val="129"/>
      </rPr>
      <t>Ⅹ3</t>
    </r>
    <r>
      <rPr>
        <sz val="10"/>
        <color theme="1"/>
        <rFont val="굴림체"/>
        <family val="3"/>
        <charset val="129"/>
      </rPr>
      <t>명</t>
    </r>
    <r>
      <rPr>
        <sz val="10"/>
        <color theme="1"/>
        <rFont val="맑은 고딕"/>
        <family val="3"/>
        <charset val="129"/>
      </rPr>
      <t>Ⅹ5</t>
    </r>
    <r>
      <rPr>
        <sz val="10"/>
        <color theme="1"/>
        <rFont val="굴림체"/>
        <family val="3"/>
        <charset val="129"/>
      </rPr>
      <t>월= 3,000,000원
         200,000원</t>
    </r>
    <r>
      <rPr>
        <sz val="10"/>
        <color theme="1"/>
        <rFont val="맑은 고딕"/>
        <family val="3"/>
        <charset val="129"/>
      </rPr>
      <t>Ⅹ2</t>
    </r>
    <r>
      <rPr>
        <sz val="10"/>
        <color theme="1"/>
        <rFont val="굴림체"/>
        <family val="3"/>
        <charset val="129"/>
      </rPr>
      <t>명</t>
    </r>
    <r>
      <rPr>
        <sz val="10"/>
        <color theme="1"/>
        <rFont val="맑은 고딕"/>
        <family val="3"/>
        <charset val="129"/>
      </rPr>
      <t>Ⅹ7</t>
    </r>
    <r>
      <rPr>
        <sz val="10"/>
        <color theme="1"/>
        <rFont val="굴림체"/>
        <family val="3"/>
        <charset val="129"/>
      </rPr>
      <t>월= 2,800,000원</t>
    </r>
    <phoneticPr fontId="4" type="noConversion"/>
  </si>
  <si>
    <t>●인건비
 •급  여 : 44,086,000원
 •제수당 :  10,071,000원
 •퇴직적립금 :  4,513,000원
 •사회보험료 :  5,808,000원</t>
    <phoneticPr fontId="4" type="noConversion"/>
  </si>
  <si>
    <t>●학산나눔재단 : 678,000원
●사회복지공동모금회 : 2,090,000원</t>
    <phoneticPr fontId="4" type="noConversion"/>
  </si>
  <si>
    <t>여비</t>
    <phoneticPr fontId="4" type="noConversion"/>
  </si>
  <si>
    <t>●외부 교육 및 연수 식대비, 교통비</t>
    <phoneticPr fontId="4" type="noConversion"/>
  </si>
  <si>
    <t>●침대, 에어컨 등</t>
    <phoneticPr fontId="4" type="noConversion"/>
  </si>
  <si>
    <t>●시설관리, 비품관리,방범창 설치, 가스안전장치설치</t>
    <phoneticPr fontId="4" type="noConversion"/>
  </si>
  <si>
    <t>●사회복지공동모금회 명절특식비 지원 받지 못함</t>
    <phoneticPr fontId="4" type="noConversion"/>
  </si>
  <si>
    <t>●사회복지공동모금회 지원사업 반환금</t>
    <phoneticPr fontId="4" type="noConversion"/>
  </si>
  <si>
    <t>●예비비</t>
    <phoneticPr fontId="4" type="noConversion"/>
  </si>
  <si>
    <t>1차추경(A)</t>
    <phoneticPr fontId="4" type="noConversion"/>
  </si>
  <si>
    <t>2021년 인천밀알장애인공동생활가정 1차 추경 예산안 총괄표</t>
    <phoneticPr fontId="4" type="noConversion"/>
  </si>
  <si>
    <r>
      <t>●운영비 : 2,400,000원</t>
    </r>
    <r>
      <rPr>
        <sz val="10"/>
        <color theme="1"/>
        <rFont val="맑은 고딕"/>
        <family val="3"/>
        <charset val="129"/>
      </rPr>
      <t>Ⅹ</t>
    </r>
    <r>
      <rPr>
        <sz val="10"/>
        <color theme="1"/>
        <rFont val="굴림체"/>
        <family val="3"/>
        <charset val="129"/>
      </rPr>
      <t>4명</t>
    </r>
    <phoneticPr fontId="4" type="noConversion"/>
  </si>
  <si>
    <t>●보수교육비, 외부교육비, 외부 연수 등</t>
    <phoneticPr fontId="4" type="noConversion"/>
  </si>
  <si>
    <t>●사회적응(800,000원): 안전교육(200,000원), 
  성교육(300,000원), 편의시설이용(300,000원)
●여가생활(1,000,000원):문화활동(700,000원)
  여행길잡이(300,000원)
●정서지원(600,000원):특별행사(600,000원)</t>
    <phoneticPr fontId="4" type="noConversion"/>
  </si>
  <si>
    <t>●운영위원회 통합회의비, 직원회의비</t>
    <phoneticPr fontId="4" type="noConversion"/>
  </si>
  <si>
    <t>●소모품, 사무용품, 생활용품, 수리비
  정수기렌탈비, 수수료 등</t>
    <phoneticPr fontId="4" type="noConversion"/>
  </si>
  <si>
    <t>보조금</t>
    <phoneticPr fontId="4" type="noConversion"/>
  </si>
  <si>
    <t>자부담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</si>
</sst>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);[Red]\(#,##0\)"/>
    <numFmt numFmtId="177" formatCode="#,##0_ "/>
    <numFmt numFmtId="178" formatCode="#,##0_ ;[Red]\-#,##0\ "/>
  </numFmts>
  <fonts count="21" x14ac:knownFonts="1">
    <font>
      <sz val="11"/>
      <color theme="1"/>
      <name val="맑은 고딕"/>
      <family val="2"/>
      <charset val="129"/>
      <scheme val="minor"/>
    </font>
    <font>
      <sz val="9"/>
      <color rgb="FF000000"/>
      <name val="굴림체"/>
      <family val="3"/>
      <charset val="129"/>
    </font>
    <font>
      <b/>
      <sz val="14"/>
      <color rgb="FF000000"/>
      <name val="한컴 윤고딕 240"/>
      <family val="1"/>
      <charset val="129"/>
    </font>
    <font>
      <sz val="10"/>
      <color rgb="FF000000"/>
      <name val="한컴 윤고딕 230"/>
      <family val="1"/>
      <charset val="129"/>
    </font>
    <font>
      <sz val="8"/>
      <name val="맑은 고딕"/>
      <family val="2"/>
      <charset val="129"/>
      <scheme val="minor"/>
    </font>
    <font>
      <sz val="9"/>
      <color theme="1"/>
      <name val="굴림체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9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0"/>
      <color rgb="FF282828"/>
      <name val="굴림체"/>
      <family val="3"/>
      <charset val="129"/>
    </font>
    <font>
      <b/>
      <sz val="20"/>
      <color rgb="FF000000"/>
      <name val="한컴 윤고딕 240"/>
      <family val="1"/>
      <charset val="129"/>
    </font>
    <font>
      <sz val="10"/>
      <color rgb="FF000000"/>
      <name val="맑은 고딕"/>
      <family val="1"/>
      <charset val="129"/>
    </font>
    <font>
      <sz val="10"/>
      <color rgb="FF000000"/>
      <name val="굴림체"/>
      <family val="1"/>
      <charset val="129"/>
    </font>
    <font>
      <b/>
      <sz val="20"/>
      <color rgb="FF000000"/>
      <name val="굴림체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굴림체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color rgb="FF000000"/>
      <name val="굴림체"/>
      <family val="3"/>
      <charset val="129"/>
    </font>
    <font>
      <sz val="10"/>
      <name val="굴림체"/>
      <family val="3"/>
      <charset val="129"/>
    </font>
    <font>
      <b/>
      <sz val="20"/>
      <color theme="1"/>
      <name val="굴림체"/>
      <family val="3"/>
      <charset val="129"/>
    </font>
    <font>
      <sz val="10"/>
      <color theme="1" tint="4.9989318521683403E-2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41" fontId="16" fillId="0" borderId="0" applyFont="0" applyFill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4" borderId="0" xfId="0" applyFill="1">
      <alignment vertical="center"/>
    </xf>
    <xf numFmtId="176" fontId="0" fillId="0" borderId="0" xfId="0" applyNumberFormat="1">
      <alignment vertical="center"/>
    </xf>
    <xf numFmtId="3" fontId="0" fillId="4" borderId="0" xfId="0" applyNumberFormat="1" applyFill="1">
      <alignment vertical="center"/>
    </xf>
    <xf numFmtId="176" fontId="0" fillId="4" borderId="0" xfId="0" applyNumberFormat="1" applyFill="1">
      <alignment vertical="center"/>
    </xf>
    <xf numFmtId="0" fontId="7" fillId="5" borderId="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vertical="center" wrapText="1"/>
    </xf>
    <xf numFmtId="0" fontId="8" fillId="4" borderId="22" xfId="0" applyFont="1" applyFill="1" applyBorder="1" applyAlignment="1">
      <alignment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4" borderId="25" xfId="0" applyFont="1" applyFill="1" applyBorder="1" applyAlignment="1">
      <alignment vertical="center" wrapText="1"/>
    </xf>
    <xf numFmtId="0" fontId="11" fillId="0" borderId="27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7" fillId="5" borderId="2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 wrapText="1"/>
    </xf>
    <xf numFmtId="41" fontId="0" fillId="0" borderId="0" xfId="1" applyFo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41" fontId="5" fillId="4" borderId="1" xfId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right" vertical="center" wrapText="1"/>
    </xf>
    <xf numFmtId="176" fontId="8" fillId="4" borderId="1" xfId="0" applyNumberFormat="1" applyFont="1" applyFill="1" applyBorder="1" applyAlignment="1">
      <alignment horizontal="right" vertical="center" wrapText="1"/>
    </xf>
    <xf numFmtId="176" fontId="8" fillId="4" borderId="1" xfId="0" applyNumberFormat="1" applyFont="1" applyFill="1" applyBorder="1" applyAlignment="1">
      <alignment vertical="center" wrapText="1"/>
    </xf>
    <xf numFmtId="176" fontId="8" fillId="4" borderId="19" xfId="0" applyNumberFormat="1" applyFont="1" applyFill="1" applyBorder="1" applyAlignment="1">
      <alignment horizontal="righ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176" fontId="8" fillId="4" borderId="21" xfId="0" applyNumberFormat="1" applyFont="1" applyFill="1" applyBorder="1" applyAlignment="1">
      <alignment horizontal="right" vertical="center" wrapText="1"/>
    </xf>
    <xf numFmtId="0" fontId="8" fillId="4" borderId="19" xfId="0" applyFont="1" applyFill="1" applyBorder="1" applyAlignment="1">
      <alignment horizontal="center" vertical="center" wrapText="1"/>
    </xf>
    <xf numFmtId="176" fontId="8" fillId="6" borderId="13" xfId="0" applyNumberFormat="1" applyFont="1" applyFill="1" applyBorder="1" applyAlignment="1">
      <alignment horizontal="center" vertical="center" wrapText="1"/>
    </xf>
    <xf numFmtId="176" fontId="8" fillId="6" borderId="13" xfId="0" applyNumberFormat="1" applyFont="1" applyFill="1" applyBorder="1" applyAlignment="1">
      <alignment horizontal="right"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4" borderId="18" xfId="0" applyNumberFormat="1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horizontal="left" vertical="center" wrapText="1"/>
    </xf>
    <xf numFmtId="177" fontId="8" fillId="4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vertical="center" wrapText="1"/>
    </xf>
    <xf numFmtId="3" fontId="17" fillId="4" borderId="1" xfId="0" applyNumberFormat="1" applyFont="1" applyFill="1" applyBorder="1" applyAlignment="1">
      <alignment horizontal="right" vertical="center" wrapText="1"/>
    </xf>
    <xf numFmtId="0" fontId="8" fillId="4" borderId="16" xfId="0" applyFont="1" applyFill="1" applyBorder="1" applyAlignment="1">
      <alignment horizontal="center" vertical="center" wrapText="1"/>
    </xf>
    <xf numFmtId="3" fontId="8" fillId="4" borderId="19" xfId="0" applyNumberFormat="1" applyFont="1" applyFill="1" applyBorder="1" applyAlignment="1">
      <alignment horizontal="right" vertical="center" wrapText="1"/>
    </xf>
    <xf numFmtId="176" fontId="8" fillId="4" borderId="16" xfId="0" applyNumberFormat="1" applyFont="1" applyFill="1" applyBorder="1" applyAlignment="1">
      <alignment vertical="center" wrapText="1"/>
    </xf>
    <xf numFmtId="178" fontId="8" fillId="0" borderId="1" xfId="0" applyNumberFormat="1" applyFont="1" applyFill="1" applyBorder="1" applyAlignment="1">
      <alignment horizontal="right" vertical="center" wrapText="1"/>
    </xf>
    <xf numFmtId="178" fontId="8" fillId="0" borderId="21" xfId="0" applyNumberFormat="1" applyFont="1" applyFill="1" applyBorder="1" applyAlignment="1">
      <alignment horizontal="right" vertical="center" wrapText="1"/>
    </xf>
    <xf numFmtId="178" fontId="8" fillId="0" borderId="19" xfId="0" applyNumberFormat="1" applyFont="1" applyFill="1" applyBorder="1" applyAlignment="1">
      <alignment horizontal="right" vertical="center" wrapText="1"/>
    </xf>
    <xf numFmtId="178" fontId="8" fillId="0" borderId="1" xfId="0" applyNumberFormat="1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3" fontId="18" fillId="4" borderId="17" xfId="0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3" fontId="8" fillId="2" borderId="34" xfId="0" applyNumberFormat="1" applyFont="1" applyFill="1" applyBorder="1" applyAlignment="1">
      <alignment horizontal="right" vertical="center" wrapText="1"/>
    </xf>
    <xf numFmtId="0" fontId="5" fillId="4" borderId="33" xfId="0" applyFont="1" applyFill="1" applyBorder="1" applyAlignment="1">
      <alignment horizontal="left" vertical="center" wrapText="1"/>
    </xf>
    <xf numFmtId="3" fontId="17" fillId="2" borderId="34" xfId="0" applyNumberFormat="1" applyFont="1" applyFill="1" applyBorder="1" applyAlignment="1">
      <alignment horizontal="right" vertical="center" wrapText="1"/>
    </xf>
    <xf numFmtId="0" fontId="0" fillId="0" borderId="38" xfId="0" applyBorder="1">
      <alignment vertical="center"/>
    </xf>
    <xf numFmtId="0" fontId="0" fillId="0" borderId="0" xfId="0" applyBorder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3" fontId="17" fillId="6" borderId="18" xfId="0" applyNumberFormat="1" applyFont="1" applyFill="1" applyBorder="1" applyAlignment="1">
      <alignment horizontal="right" vertical="center" wrapText="1"/>
    </xf>
    <xf numFmtId="3" fontId="17" fillId="6" borderId="42" xfId="0" applyNumberFormat="1" applyFont="1" applyFill="1" applyBorder="1" applyAlignment="1">
      <alignment horizontal="right" vertical="center" wrapText="1"/>
    </xf>
    <xf numFmtId="0" fontId="5" fillId="5" borderId="43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left" vertical="center" wrapText="1"/>
    </xf>
    <xf numFmtId="0" fontId="8" fillId="4" borderId="32" xfId="0" applyFont="1" applyFill="1" applyBorder="1" applyAlignment="1">
      <alignment horizontal="left" vertical="center" wrapText="1"/>
    </xf>
    <xf numFmtId="3" fontId="8" fillId="0" borderId="45" xfId="0" applyNumberFormat="1" applyFont="1" applyFill="1" applyBorder="1" applyAlignment="1">
      <alignment vertical="center" wrapText="1"/>
    </xf>
    <xf numFmtId="0" fontId="17" fillId="0" borderId="33" xfId="0" applyFont="1" applyFill="1" applyBorder="1" applyAlignment="1">
      <alignment horizontal="left" vertical="center" wrapText="1"/>
    </xf>
    <xf numFmtId="0" fontId="8" fillId="4" borderId="34" xfId="0" applyFont="1" applyFill="1" applyBorder="1" applyAlignment="1">
      <alignment horizontal="left" vertical="center" wrapText="1"/>
    </xf>
    <xf numFmtId="0" fontId="8" fillId="4" borderId="42" xfId="0" applyFont="1" applyFill="1" applyBorder="1" applyAlignment="1">
      <alignment horizontal="left" vertical="center" wrapText="1"/>
    </xf>
    <xf numFmtId="3" fontId="5" fillId="5" borderId="47" xfId="0" applyNumberFormat="1" applyFont="1" applyFill="1" applyBorder="1" applyAlignment="1">
      <alignment horizontal="right" vertical="center" wrapText="1"/>
    </xf>
    <xf numFmtId="3" fontId="5" fillId="7" borderId="47" xfId="0" applyNumberFormat="1" applyFont="1" applyFill="1" applyBorder="1" applyAlignment="1">
      <alignment horizontal="right" vertical="center" wrapText="1"/>
    </xf>
    <xf numFmtId="0" fontId="5" fillId="7" borderId="48" xfId="0" applyFont="1" applyFill="1" applyBorder="1" applyAlignment="1">
      <alignment horizontal="center" vertical="center" wrapText="1"/>
    </xf>
    <xf numFmtId="177" fontId="5" fillId="7" borderId="47" xfId="0" applyNumberFormat="1" applyFont="1" applyFill="1" applyBorder="1" applyAlignment="1">
      <alignment horizontal="right" vertical="center" wrapText="1"/>
    </xf>
    <xf numFmtId="177" fontId="8" fillId="6" borderId="47" xfId="0" applyNumberFormat="1" applyFont="1" applyFill="1" applyBorder="1" applyAlignment="1">
      <alignment horizontal="right" vertical="center" wrapText="1"/>
    </xf>
    <xf numFmtId="176" fontId="0" fillId="0" borderId="0" xfId="0" applyNumberFormat="1" applyBorder="1">
      <alignment vertical="center"/>
    </xf>
    <xf numFmtId="176" fontId="8" fillId="4" borderId="0" xfId="0" applyNumberFormat="1" applyFont="1" applyFill="1" applyBorder="1" applyAlignment="1">
      <alignment horizontal="right" vertical="center" wrapText="1"/>
    </xf>
    <xf numFmtId="176" fontId="8" fillId="4" borderId="0" xfId="0" applyNumberFormat="1" applyFont="1" applyFill="1" applyBorder="1" applyAlignment="1">
      <alignment vertical="center" wrapText="1"/>
    </xf>
    <xf numFmtId="176" fontId="8" fillId="4" borderId="19" xfId="0" applyNumberFormat="1" applyFont="1" applyFill="1" applyBorder="1" applyAlignment="1">
      <alignment horizontal="right" vertical="center" wrapText="1"/>
    </xf>
    <xf numFmtId="176" fontId="8" fillId="4" borderId="0" xfId="0" applyNumberFormat="1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left" vertical="center" wrapText="1"/>
    </xf>
    <xf numFmtId="0" fontId="5" fillId="4" borderId="37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17" fillId="4" borderId="30" xfId="0" applyFont="1" applyFill="1" applyBorder="1" applyAlignment="1">
      <alignment horizontal="left" vertical="center" wrapText="1"/>
    </xf>
    <xf numFmtId="41" fontId="0" fillId="0" borderId="0" xfId="0" applyNumberFormat="1">
      <alignment vertical="center"/>
    </xf>
    <xf numFmtId="0" fontId="0" fillId="6" borderId="52" xfId="0" applyFill="1" applyBorder="1" applyAlignment="1">
      <alignment vertical="center"/>
    </xf>
    <xf numFmtId="0" fontId="0" fillId="0" borderId="53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1" fontId="8" fillId="4" borderId="1" xfId="1" applyFont="1" applyFill="1" applyBorder="1" applyAlignment="1">
      <alignment horizontal="right" vertical="center" wrapText="1"/>
    </xf>
    <xf numFmtId="0" fontId="17" fillId="0" borderId="36" xfId="0" applyFont="1" applyFill="1" applyBorder="1" applyAlignment="1">
      <alignment horizontal="left" vertical="center" wrapText="1"/>
    </xf>
    <xf numFmtId="0" fontId="17" fillId="0" borderId="30" xfId="0" applyFont="1" applyFill="1" applyBorder="1" applyAlignment="1">
      <alignment horizontal="left" vertical="center" wrapText="1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17" fillId="0" borderId="19" xfId="0" applyFont="1" applyFill="1" applyBorder="1" applyAlignment="1">
      <alignment horizontal="left" vertical="center" wrapText="1"/>
    </xf>
    <xf numFmtId="0" fontId="8" fillId="4" borderId="55" xfId="0" applyFont="1" applyFill="1" applyBorder="1" applyAlignment="1">
      <alignment horizontal="left" vertical="center" wrapText="1"/>
    </xf>
    <xf numFmtId="0" fontId="1" fillId="6" borderId="3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left" vertical="center" wrapText="1"/>
    </xf>
    <xf numFmtId="0" fontId="5" fillId="4" borderId="36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5" fillId="4" borderId="30" xfId="0" applyFont="1" applyFill="1" applyBorder="1" applyAlignment="1">
      <alignment horizontal="left" vertical="center" wrapText="1"/>
    </xf>
    <xf numFmtId="0" fontId="17" fillId="6" borderId="1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16" xfId="0" applyFont="1" applyFill="1" applyBorder="1" applyAlignment="1">
      <alignment horizontal="left" vertical="center" wrapText="1"/>
    </xf>
    <xf numFmtId="0" fontId="17" fillId="4" borderId="30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0" fillId="6" borderId="49" xfId="0" applyFill="1" applyBorder="1" applyAlignment="1">
      <alignment horizontal="center" vertical="center"/>
    </xf>
    <xf numFmtId="0" fontId="0" fillId="6" borderId="50" xfId="0" applyFill="1" applyBorder="1" applyAlignment="1">
      <alignment horizontal="center" vertical="center"/>
    </xf>
    <xf numFmtId="0" fontId="0" fillId="6" borderId="51" xfId="0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7" fillId="0" borderId="35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7" fillId="0" borderId="3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7" fillId="0" borderId="33" xfId="0" applyFont="1" applyFill="1" applyBorder="1" applyAlignment="1">
      <alignment horizontal="left" vertical="center" wrapText="1"/>
    </xf>
    <xf numFmtId="0" fontId="17" fillId="0" borderId="46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0" fontId="0" fillId="5" borderId="31" xfId="0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32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7" borderId="44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176" fontId="8" fillId="4" borderId="0" xfId="0" applyNumberFormat="1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176" fontId="8" fillId="4" borderId="16" xfId="0" applyNumberFormat="1" applyFont="1" applyFill="1" applyBorder="1" applyAlignment="1">
      <alignment horizontal="right" vertical="center" wrapText="1"/>
    </xf>
    <xf numFmtId="176" fontId="8" fillId="4" borderId="19" xfId="0" applyNumberFormat="1" applyFont="1" applyFill="1" applyBorder="1" applyAlignment="1">
      <alignment horizontal="right" vertical="center" wrapText="1"/>
    </xf>
    <xf numFmtId="41" fontId="8" fillId="0" borderId="16" xfId="1" applyFont="1" applyFill="1" applyBorder="1" applyAlignment="1">
      <alignment horizontal="right" vertical="center" wrapText="1"/>
    </xf>
    <xf numFmtId="41" fontId="8" fillId="0" borderId="19" xfId="1" applyFont="1" applyFill="1" applyBorder="1" applyAlignment="1">
      <alignment horizontal="right" vertical="center" wrapText="1"/>
    </xf>
    <xf numFmtId="0" fontId="8" fillId="4" borderId="24" xfId="0" applyFont="1" applyFill="1" applyBorder="1" applyAlignment="1">
      <alignment horizontal="left" vertical="center" wrapText="1"/>
    </xf>
    <xf numFmtId="0" fontId="8" fillId="4" borderId="25" xfId="0" applyFont="1" applyFill="1" applyBorder="1" applyAlignment="1">
      <alignment horizontal="left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4" borderId="24" xfId="0" applyFont="1" applyFill="1" applyBorder="1" applyAlignment="1">
      <alignment vertical="center" wrapText="1"/>
    </xf>
    <xf numFmtId="0" fontId="8" fillId="4" borderId="25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41" fontId="8" fillId="4" borderId="16" xfId="1" applyFont="1" applyFill="1" applyBorder="1" applyAlignment="1">
      <alignment horizontal="right" vertical="center" wrapText="1"/>
    </xf>
    <xf numFmtId="41" fontId="8" fillId="4" borderId="19" xfId="1" applyFont="1" applyFill="1" applyBorder="1" applyAlignment="1">
      <alignment horizontal="right" vertical="center" wrapText="1"/>
    </xf>
    <xf numFmtId="41" fontId="20" fillId="0" borderId="16" xfId="1" applyFont="1" applyFill="1" applyBorder="1" applyAlignment="1">
      <alignment horizontal="right" vertical="center" wrapText="1"/>
    </xf>
    <xf numFmtId="41" fontId="20" fillId="0" borderId="19" xfId="1" applyFont="1" applyFill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2"/>
  <sheetViews>
    <sheetView workbookViewId="0">
      <selection activeCell="A15" sqref="A15"/>
    </sheetView>
  </sheetViews>
  <sheetFormatPr defaultRowHeight="16.5" x14ac:dyDescent="0.3"/>
  <cols>
    <col min="1" max="1" width="11.125" customWidth="1"/>
    <col min="2" max="2" width="12.875" customWidth="1"/>
    <col min="3" max="3" width="14.875" customWidth="1"/>
    <col min="4" max="4" width="11.625" customWidth="1"/>
    <col min="5" max="5" width="13" customWidth="1"/>
    <col min="6" max="6" width="11" customWidth="1"/>
    <col min="7" max="8" width="12.875" customWidth="1"/>
    <col min="9" max="9" width="10.125" customWidth="1"/>
    <col min="10" max="10" width="10.625" customWidth="1"/>
    <col min="11" max="11" width="11" customWidth="1"/>
    <col min="12" max="12" width="12" customWidth="1"/>
    <col min="14" max="15" width="11" bestFit="1" customWidth="1"/>
    <col min="16" max="16" width="9.875" bestFit="1" customWidth="1"/>
    <col min="17" max="17" width="11.875" bestFit="1" customWidth="1"/>
  </cols>
  <sheetData>
    <row r="1" spans="1:17" s="1" customFormat="1" ht="32.25" customHeight="1" x14ac:dyDescent="0.3">
      <c r="A1" s="126" t="s">
        <v>105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7" s="2" customFormat="1" ht="23.25" thickBo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7" ht="24" customHeight="1" x14ac:dyDescent="0.3">
      <c r="A3" s="132" t="s">
        <v>12</v>
      </c>
      <c r="B3" s="127"/>
      <c r="C3" s="127"/>
      <c r="D3" s="127"/>
      <c r="E3" s="127"/>
      <c r="F3" s="127"/>
      <c r="G3" s="127" t="s">
        <v>13</v>
      </c>
      <c r="H3" s="127"/>
      <c r="I3" s="127"/>
      <c r="J3" s="127"/>
      <c r="K3" s="127"/>
      <c r="L3" s="128"/>
    </row>
    <row r="4" spans="1:17" ht="22.5" customHeight="1" x14ac:dyDescent="0.3">
      <c r="A4" s="130" t="s">
        <v>0</v>
      </c>
      <c r="B4" s="131" t="s">
        <v>1</v>
      </c>
      <c r="C4" s="131" t="s">
        <v>2</v>
      </c>
      <c r="D4" s="64" t="s">
        <v>85</v>
      </c>
      <c r="E4" s="64" t="s">
        <v>85</v>
      </c>
      <c r="F4" s="131" t="s">
        <v>56</v>
      </c>
      <c r="G4" s="131" t="s">
        <v>0</v>
      </c>
      <c r="H4" s="131" t="s">
        <v>1</v>
      </c>
      <c r="I4" s="131" t="s">
        <v>2</v>
      </c>
      <c r="J4" s="97" t="s">
        <v>85</v>
      </c>
      <c r="K4" s="97" t="s">
        <v>85</v>
      </c>
      <c r="L4" s="129" t="s">
        <v>56</v>
      </c>
    </row>
    <row r="5" spans="1:17" ht="19.5" customHeight="1" x14ac:dyDescent="0.3">
      <c r="A5" s="130"/>
      <c r="B5" s="131"/>
      <c r="C5" s="131"/>
      <c r="D5" s="64" t="s">
        <v>90</v>
      </c>
      <c r="E5" s="64" t="s">
        <v>91</v>
      </c>
      <c r="F5" s="131"/>
      <c r="G5" s="131"/>
      <c r="H5" s="131"/>
      <c r="I5" s="131"/>
      <c r="J5" s="97" t="s">
        <v>90</v>
      </c>
      <c r="K5" s="97" t="s">
        <v>91</v>
      </c>
      <c r="L5" s="129"/>
    </row>
    <row r="6" spans="1:17" ht="33.75" customHeight="1" x14ac:dyDescent="0.3">
      <c r="A6" s="67" t="s">
        <v>64</v>
      </c>
      <c r="B6" s="25" t="s">
        <v>3</v>
      </c>
      <c r="C6" s="25" t="s">
        <v>65</v>
      </c>
      <c r="D6" s="23">
        <v>4600000</v>
      </c>
      <c r="E6" s="23">
        <f>'2021년 1차 추경 세입예산안'!E6</f>
        <v>5800000</v>
      </c>
      <c r="F6" s="31">
        <f>E6-D6</f>
        <v>1200000</v>
      </c>
      <c r="G6" s="122" t="s">
        <v>15</v>
      </c>
      <c r="H6" s="123" t="s">
        <v>16</v>
      </c>
      <c r="I6" s="48" t="s">
        <v>17</v>
      </c>
      <c r="J6" s="34">
        <v>43575000</v>
      </c>
      <c r="K6" s="34">
        <f>'2021년 1차 추경 세출예산안'!E6</f>
        <v>44086000</v>
      </c>
      <c r="L6" s="68">
        <f>K6-J6</f>
        <v>511000</v>
      </c>
    </row>
    <row r="7" spans="1:17" ht="27" customHeight="1" x14ac:dyDescent="0.3">
      <c r="A7" s="116" t="s">
        <v>4</v>
      </c>
      <c r="B7" s="118" t="s">
        <v>4</v>
      </c>
      <c r="C7" s="26" t="s">
        <v>80</v>
      </c>
      <c r="D7" s="23">
        <v>60794000</v>
      </c>
      <c r="E7" s="23">
        <f>'2021년 1차 추경 세입예산안'!E8</f>
        <v>64478000</v>
      </c>
      <c r="F7" s="31">
        <f t="shared" ref="F7:F9" si="0">E7-D7</f>
        <v>3684000</v>
      </c>
      <c r="G7" s="122"/>
      <c r="H7" s="124"/>
      <c r="I7" s="48" t="s">
        <v>18</v>
      </c>
      <c r="J7" s="34">
        <v>9954000</v>
      </c>
      <c r="K7" s="34">
        <f>'2021년 1차 추경 세출예산안'!E7</f>
        <v>10071000</v>
      </c>
      <c r="L7" s="68">
        <f t="shared" ref="L7:L27" si="1">K7-J7</f>
        <v>117000</v>
      </c>
    </row>
    <row r="8" spans="1:17" ht="33" customHeight="1" x14ac:dyDescent="0.3">
      <c r="A8" s="117"/>
      <c r="B8" s="119"/>
      <c r="C8" s="26" t="s">
        <v>81</v>
      </c>
      <c r="D8" s="30">
        <v>9144000</v>
      </c>
      <c r="E8" s="30">
        <f>'2021년 1차 추경 세입예산안'!E9</f>
        <v>9600000</v>
      </c>
      <c r="F8" s="31">
        <f t="shared" si="0"/>
        <v>456000</v>
      </c>
      <c r="G8" s="122"/>
      <c r="H8" s="124"/>
      <c r="I8" s="48" t="s">
        <v>19</v>
      </c>
      <c r="J8" s="34">
        <v>4265000</v>
      </c>
      <c r="K8" s="34">
        <f>'2021년 1차 추경 세출예산안'!E8</f>
        <v>4513000</v>
      </c>
      <c r="L8" s="68">
        <f t="shared" ref="L8:L17" si="2">K8-J8</f>
        <v>248000</v>
      </c>
    </row>
    <row r="9" spans="1:17" ht="27" customHeight="1" x14ac:dyDescent="0.3">
      <c r="A9" s="117"/>
      <c r="B9" s="119"/>
      <c r="C9" s="26" t="s">
        <v>82</v>
      </c>
      <c r="D9" s="23">
        <v>200000</v>
      </c>
      <c r="E9" s="23">
        <f>'2021년 1차 추경 세입예산안'!E10</f>
        <v>200000</v>
      </c>
      <c r="F9" s="31">
        <f t="shared" si="0"/>
        <v>0</v>
      </c>
      <c r="G9" s="122"/>
      <c r="H9" s="124"/>
      <c r="I9" s="48" t="s">
        <v>61</v>
      </c>
      <c r="J9" s="34">
        <v>3000000</v>
      </c>
      <c r="K9" s="34">
        <f>'2021년 1차 추경 세출예산안'!E9:E10</f>
        <v>5808000</v>
      </c>
      <c r="L9" s="68">
        <f t="shared" si="2"/>
        <v>2808000</v>
      </c>
    </row>
    <row r="10" spans="1:17" s="5" customFormat="1" ht="27" customHeight="1" x14ac:dyDescent="0.3">
      <c r="A10" s="69" t="s">
        <v>5</v>
      </c>
      <c r="B10" s="26" t="s">
        <v>5</v>
      </c>
      <c r="C10" s="26" t="s">
        <v>6</v>
      </c>
      <c r="D10" s="23">
        <v>110000</v>
      </c>
      <c r="E10" s="23">
        <f>'2021년 1차 추경 세입예산안'!E11</f>
        <v>2768000</v>
      </c>
      <c r="F10" s="31">
        <f>E10-D10</f>
        <v>2658000</v>
      </c>
      <c r="G10" s="122"/>
      <c r="H10" s="102"/>
      <c r="I10" s="48" t="s">
        <v>77</v>
      </c>
      <c r="J10" s="49">
        <v>200000</v>
      </c>
      <c r="K10" s="34">
        <f>'2021년 1차 추경 세출예산안'!E11</f>
        <v>200000</v>
      </c>
      <c r="L10" s="68">
        <v>0</v>
      </c>
    </row>
    <row r="11" spans="1:17" ht="21.75" customHeight="1" x14ac:dyDescent="0.3">
      <c r="A11" s="69" t="s">
        <v>7</v>
      </c>
      <c r="B11" s="26" t="s">
        <v>7</v>
      </c>
      <c r="C11" s="26" t="s">
        <v>8</v>
      </c>
      <c r="D11" s="23">
        <v>580000</v>
      </c>
      <c r="E11" s="23">
        <v>580000</v>
      </c>
      <c r="F11" s="31">
        <f>E11-D11</f>
        <v>0</v>
      </c>
      <c r="G11" s="122"/>
      <c r="H11" s="63" t="s">
        <v>20</v>
      </c>
      <c r="I11" s="48" t="s">
        <v>21</v>
      </c>
      <c r="J11" s="34">
        <v>40000</v>
      </c>
      <c r="K11" s="34">
        <f>'2021년 1차 추경 세출예산안'!E12</f>
        <v>100000</v>
      </c>
      <c r="L11" s="68">
        <f t="shared" si="2"/>
        <v>60000</v>
      </c>
    </row>
    <row r="12" spans="1:17" s="5" customFormat="1" ht="21.75" customHeight="1" x14ac:dyDescent="0.3">
      <c r="A12" s="98" t="s">
        <v>9</v>
      </c>
      <c r="B12" s="100" t="s">
        <v>9</v>
      </c>
      <c r="C12" s="26" t="s">
        <v>10</v>
      </c>
      <c r="D12" s="23">
        <v>6000</v>
      </c>
      <c r="E12" s="23">
        <v>6000</v>
      </c>
      <c r="F12" s="31">
        <f>E12-D12</f>
        <v>0</v>
      </c>
      <c r="G12" s="122"/>
      <c r="H12" s="123" t="s">
        <v>22</v>
      </c>
      <c r="I12" s="48" t="s">
        <v>97</v>
      </c>
      <c r="J12" s="34">
        <v>0</v>
      </c>
      <c r="K12" s="34">
        <f>'2021년 1차 추경 세출예산안'!E13</f>
        <v>150000</v>
      </c>
      <c r="L12" s="70">
        <f t="shared" si="1"/>
        <v>150000</v>
      </c>
    </row>
    <row r="13" spans="1:17" ht="24" x14ac:dyDescent="0.3">
      <c r="A13" s="99"/>
      <c r="B13" s="101"/>
      <c r="C13" s="26" t="s">
        <v>11</v>
      </c>
      <c r="D13" s="23">
        <v>480000</v>
      </c>
      <c r="E13" s="23">
        <v>480000</v>
      </c>
      <c r="F13" s="31">
        <f>E13-D13</f>
        <v>0</v>
      </c>
      <c r="G13" s="122"/>
      <c r="H13" s="124"/>
      <c r="I13" s="63" t="s">
        <v>23</v>
      </c>
      <c r="J13" s="34">
        <v>3000000</v>
      </c>
      <c r="K13" s="34">
        <f>'2021년 1차 추경 세출예산안'!E14</f>
        <v>3000000</v>
      </c>
      <c r="L13" s="70">
        <f t="shared" si="2"/>
        <v>0</v>
      </c>
      <c r="O13" s="24"/>
      <c r="Q13" s="24"/>
    </row>
    <row r="14" spans="1:17" ht="22.5" customHeight="1" x14ac:dyDescent="0.3">
      <c r="A14" s="114" t="s">
        <v>55</v>
      </c>
      <c r="B14" s="115"/>
      <c r="C14" s="115"/>
      <c r="D14" s="27">
        <f>SUM(D6:D13)</f>
        <v>75914000</v>
      </c>
      <c r="E14" s="27">
        <f>SUM(E6:E13)</f>
        <v>83912000</v>
      </c>
      <c r="F14" s="16">
        <f>SUM(F6:F13)</f>
        <v>7998000</v>
      </c>
      <c r="G14" s="122"/>
      <c r="H14" s="124"/>
      <c r="I14" s="63" t="s">
        <v>59</v>
      </c>
      <c r="J14" s="34">
        <v>2200000</v>
      </c>
      <c r="K14" s="34">
        <f>'2021년 1차 추경 세출예산안'!E15</f>
        <v>2200000</v>
      </c>
      <c r="L14" s="70">
        <f t="shared" si="2"/>
        <v>0</v>
      </c>
      <c r="O14" s="24"/>
      <c r="Q14" s="24"/>
    </row>
    <row r="15" spans="1:17" ht="26.25" customHeight="1" x14ac:dyDescent="0.3">
      <c r="A15" s="111"/>
      <c r="G15" s="122"/>
      <c r="H15" s="124"/>
      <c r="I15" s="63" t="s">
        <v>25</v>
      </c>
      <c r="J15" s="34">
        <v>1000000</v>
      </c>
      <c r="K15" s="34">
        <f>'2021년 1차 추경 세출예산안'!E16</f>
        <v>1000000</v>
      </c>
      <c r="L15" s="70">
        <f t="shared" si="2"/>
        <v>0</v>
      </c>
      <c r="O15" s="24"/>
      <c r="Q15" s="24"/>
    </row>
    <row r="16" spans="1:17" ht="23.25" customHeight="1" x14ac:dyDescent="0.3">
      <c r="A16" s="110"/>
      <c r="G16" s="122"/>
      <c r="H16" s="124"/>
      <c r="I16" s="63" t="s">
        <v>26</v>
      </c>
      <c r="J16" s="34">
        <v>400000</v>
      </c>
      <c r="K16" s="34">
        <f>'2021년 1차 추경 세출예산안'!E17</f>
        <v>400000</v>
      </c>
      <c r="L16" s="70">
        <f t="shared" si="2"/>
        <v>0</v>
      </c>
    </row>
    <row r="17" spans="1:17" ht="24" customHeight="1" x14ac:dyDescent="0.3">
      <c r="A17" s="71"/>
      <c r="B17" s="72"/>
      <c r="C17" s="72"/>
      <c r="D17" s="72"/>
      <c r="E17" s="72"/>
      <c r="F17" s="72"/>
      <c r="G17" s="122"/>
      <c r="H17" s="125"/>
      <c r="I17" s="63" t="s">
        <v>27</v>
      </c>
      <c r="J17" s="34">
        <v>300000</v>
      </c>
      <c r="K17" s="34">
        <f>'2021년 1차 추경 세출예산안'!E18</f>
        <v>400000</v>
      </c>
      <c r="L17" s="70">
        <f t="shared" si="2"/>
        <v>100000</v>
      </c>
    </row>
    <row r="18" spans="1:17" ht="21.75" customHeight="1" x14ac:dyDescent="0.3">
      <c r="A18" s="71"/>
      <c r="B18" s="72"/>
      <c r="C18" s="72"/>
      <c r="D18" s="72"/>
      <c r="E18" s="72"/>
      <c r="F18" s="72"/>
      <c r="G18" s="122" t="s">
        <v>28</v>
      </c>
      <c r="H18" s="122" t="s">
        <v>29</v>
      </c>
      <c r="I18" s="63" t="s">
        <v>30</v>
      </c>
      <c r="J18" s="34">
        <v>941000</v>
      </c>
      <c r="K18" s="34">
        <f>'2021년 1차 추경 세출예산안'!E19</f>
        <v>2754000</v>
      </c>
      <c r="L18" s="70">
        <f t="shared" si="1"/>
        <v>1813000</v>
      </c>
    </row>
    <row r="19" spans="1:17" ht="24" x14ac:dyDescent="0.3">
      <c r="A19" s="71"/>
      <c r="B19" s="72"/>
      <c r="C19" s="72"/>
      <c r="D19" s="72"/>
      <c r="E19" s="72"/>
      <c r="F19" s="72"/>
      <c r="G19" s="122"/>
      <c r="H19" s="122"/>
      <c r="I19" s="63" t="s">
        <v>63</v>
      </c>
      <c r="J19" s="34">
        <v>1000000</v>
      </c>
      <c r="K19" s="34">
        <f>'2021년 1차 추경 세출예산안'!E20</f>
        <v>1810000</v>
      </c>
      <c r="L19" s="70">
        <f t="shared" si="1"/>
        <v>810000</v>
      </c>
    </row>
    <row r="20" spans="1:17" ht="23.25" customHeight="1" x14ac:dyDescent="0.3">
      <c r="A20" s="71"/>
      <c r="B20" s="72"/>
      <c r="C20" s="72"/>
      <c r="D20" s="72"/>
      <c r="E20" s="72"/>
      <c r="F20" s="72"/>
      <c r="G20" s="123" t="s">
        <v>31</v>
      </c>
      <c r="H20" s="123" t="s">
        <v>22</v>
      </c>
      <c r="I20" s="63" t="s">
        <v>32</v>
      </c>
      <c r="J20" s="34">
        <v>3011000</v>
      </c>
      <c r="K20" s="34">
        <f>'2021년 1차 추경 세출예산안'!E21</f>
        <v>3011000</v>
      </c>
      <c r="L20" s="70">
        <f t="shared" si="1"/>
        <v>0</v>
      </c>
    </row>
    <row r="21" spans="1:17" ht="24" x14ac:dyDescent="0.3">
      <c r="A21" s="71"/>
      <c r="B21" s="72"/>
      <c r="C21" s="72"/>
      <c r="D21" s="72"/>
      <c r="E21" s="72"/>
      <c r="F21" s="72"/>
      <c r="G21" s="124"/>
      <c r="H21" s="124"/>
      <c r="I21" s="63" t="s">
        <v>78</v>
      </c>
      <c r="J21" s="34">
        <v>300000</v>
      </c>
      <c r="K21" s="34">
        <v>300000</v>
      </c>
      <c r="L21" s="70">
        <f t="shared" si="1"/>
        <v>0</v>
      </c>
    </row>
    <row r="22" spans="1:17" ht="21" customHeight="1" x14ac:dyDescent="0.3">
      <c r="A22" s="73"/>
      <c r="B22" s="29"/>
      <c r="C22" s="29"/>
      <c r="D22" s="29"/>
      <c r="E22" s="29"/>
      <c r="F22" s="28"/>
      <c r="G22" s="124"/>
      <c r="H22" s="124"/>
      <c r="I22" s="63" t="s">
        <v>34</v>
      </c>
      <c r="J22" s="34">
        <v>144000</v>
      </c>
      <c r="K22" s="34">
        <f>'2021년 1차 추경 세출예산안'!E23</f>
        <v>144000</v>
      </c>
      <c r="L22" s="70">
        <f t="shared" si="1"/>
        <v>0</v>
      </c>
    </row>
    <row r="23" spans="1:17" ht="20.25" customHeight="1" x14ac:dyDescent="0.3">
      <c r="A23" s="73"/>
      <c r="B23" s="29"/>
      <c r="C23" s="29"/>
      <c r="D23" s="29"/>
      <c r="E23" s="29"/>
      <c r="F23" s="28"/>
      <c r="G23" s="124"/>
      <c r="H23" s="124"/>
      <c r="I23" s="63" t="s">
        <v>35</v>
      </c>
      <c r="J23" s="34">
        <v>274000</v>
      </c>
      <c r="K23" s="34">
        <f>'2021년 1차 추경 세출예산안'!E24</f>
        <v>274000</v>
      </c>
      <c r="L23" s="70">
        <f t="shared" si="1"/>
        <v>0</v>
      </c>
    </row>
    <row r="24" spans="1:17" ht="21.75" customHeight="1" x14ac:dyDescent="0.3">
      <c r="A24" s="73"/>
      <c r="B24" s="29"/>
      <c r="C24" s="29"/>
      <c r="D24" s="29"/>
      <c r="E24" s="29"/>
      <c r="F24" s="28"/>
      <c r="G24" s="124"/>
      <c r="H24" s="125"/>
      <c r="I24" s="63" t="s">
        <v>36</v>
      </c>
      <c r="J24" s="34">
        <v>110000</v>
      </c>
      <c r="K24" s="34">
        <f>'2021년 1차 추경 세출예산안'!E25</f>
        <v>0</v>
      </c>
      <c r="L24" s="70">
        <f t="shared" si="1"/>
        <v>-110000</v>
      </c>
    </row>
    <row r="25" spans="1:17" ht="24" x14ac:dyDescent="0.3">
      <c r="A25" s="73"/>
      <c r="B25" s="29"/>
      <c r="C25" s="29"/>
      <c r="D25" s="29"/>
      <c r="E25" s="29"/>
      <c r="F25" s="28"/>
      <c r="G25" s="125"/>
      <c r="H25" s="50" t="s">
        <v>31</v>
      </c>
      <c r="I25" s="63" t="s">
        <v>79</v>
      </c>
      <c r="J25" s="34">
        <v>2200000</v>
      </c>
      <c r="K25" s="34">
        <f>'2021년 1차 추경 세출예산안'!E27</f>
        <v>2400000</v>
      </c>
      <c r="L25" s="70">
        <f t="shared" si="1"/>
        <v>200000</v>
      </c>
    </row>
    <row r="26" spans="1:17" ht="20.25" customHeight="1" x14ac:dyDescent="0.3">
      <c r="A26" s="73"/>
      <c r="B26" s="29"/>
      <c r="C26" s="29"/>
      <c r="D26" s="29"/>
      <c r="E26" s="29"/>
      <c r="F26" s="28"/>
      <c r="G26" s="121" t="s">
        <v>38</v>
      </c>
      <c r="H26" s="121" t="s">
        <v>38</v>
      </c>
      <c r="I26" s="62" t="s">
        <v>39</v>
      </c>
      <c r="J26" s="51">
        <v>0</v>
      </c>
      <c r="K26" s="51">
        <f>'2021년 1차 추경 세출예산안'!F29</f>
        <v>1277000</v>
      </c>
      <c r="L26" s="70">
        <f t="shared" si="1"/>
        <v>1277000</v>
      </c>
    </row>
    <row r="27" spans="1:17" ht="22.5" customHeight="1" x14ac:dyDescent="0.3">
      <c r="A27" s="73"/>
      <c r="B27" s="29"/>
      <c r="C27" s="29"/>
      <c r="D27" s="29"/>
      <c r="E27" s="29"/>
      <c r="F27" s="28"/>
      <c r="G27" s="121"/>
      <c r="H27" s="121"/>
      <c r="I27" s="63" t="s">
        <v>40</v>
      </c>
      <c r="J27" s="51">
        <v>0</v>
      </c>
      <c r="K27" s="51">
        <f>'2021년 1차 추경 세출예산안'!F30</f>
        <v>14000</v>
      </c>
      <c r="L27" s="70">
        <f t="shared" si="1"/>
        <v>14000</v>
      </c>
    </row>
    <row r="28" spans="1:17" ht="30" customHeight="1" thickBot="1" x14ac:dyDescent="0.35">
      <c r="A28" s="74"/>
      <c r="B28" s="75"/>
      <c r="C28" s="75"/>
      <c r="D28" s="75"/>
      <c r="E28" s="75"/>
      <c r="F28" s="76"/>
      <c r="G28" s="120" t="s">
        <v>55</v>
      </c>
      <c r="H28" s="120"/>
      <c r="I28" s="120"/>
      <c r="J28" s="77">
        <f>SUM(J6:J27)</f>
        <v>75914000</v>
      </c>
      <c r="K28" s="77">
        <f>SUM(K6:K27)</f>
        <v>83912000</v>
      </c>
      <c r="L28" s="78">
        <f>SUM(L6:L27)</f>
        <v>7998000</v>
      </c>
      <c r="N28" s="6"/>
      <c r="O28" s="6"/>
    </row>
    <row r="29" spans="1:17" x14ac:dyDescent="0.3">
      <c r="O29" s="6"/>
    </row>
    <row r="30" spans="1:17" x14ac:dyDescent="0.3">
      <c r="K30" s="6"/>
    </row>
    <row r="32" spans="1:17" x14ac:dyDescent="0.3">
      <c r="N32" s="8"/>
      <c r="Q32" s="8"/>
    </row>
  </sheetData>
  <mergeCells count="24">
    <mergeCell ref="A1:N1"/>
    <mergeCell ref="G3:L3"/>
    <mergeCell ref="L4:L5"/>
    <mergeCell ref="A4:A5"/>
    <mergeCell ref="G4:G5"/>
    <mergeCell ref="H4:H5"/>
    <mergeCell ref="I4:I5"/>
    <mergeCell ref="F4:F5"/>
    <mergeCell ref="B4:B5"/>
    <mergeCell ref="C4:C5"/>
    <mergeCell ref="A3:F3"/>
    <mergeCell ref="A14:C14"/>
    <mergeCell ref="A7:A9"/>
    <mergeCell ref="B7:B9"/>
    <mergeCell ref="G28:I28"/>
    <mergeCell ref="G26:G27"/>
    <mergeCell ref="H26:H27"/>
    <mergeCell ref="G6:G17"/>
    <mergeCell ref="G18:G19"/>
    <mergeCell ref="H18:H19"/>
    <mergeCell ref="H6:H9"/>
    <mergeCell ref="G20:G25"/>
    <mergeCell ref="H20:H24"/>
    <mergeCell ref="H12:H17"/>
  </mergeCells>
  <phoneticPr fontId="4" type="noConversion"/>
  <printOptions horizontalCentered="1"/>
  <pageMargins left="0.59055118110236227" right="0.59055118110236227" top="0.35433070866141736" bottom="0.35433070866141736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tabSelected="1" topLeftCell="A2" workbookViewId="0">
      <selection activeCell="F7" sqref="F7"/>
    </sheetView>
  </sheetViews>
  <sheetFormatPr defaultRowHeight="16.5" x14ac:dyDescent="0.3"/>
  <cols>
    <col min="1" max="1" width="12.875" customWidth="1"/>
    <col min="2" max="2" width="13.625" customWidth="1"/>
    <col min="3" max="3" width="18" customWidth="1"/>
    <col min="4" max="4" width="13" customWidth="1"/>
    <col min="5" max="6" width="13.5" customWidth="1"/>
    <col min="7" max="7" width="40" customWidth="1"/>
    <col min="9" max="9" width="10.875" bestFit="1" customWidth="1"/>
    <col min="10" max="10" width="11.875" bestFit="1" customWidth="1"/>
    <col min="11" max="11" width="10.25" bestFit="1" customWidth="1"/>
    <col min="12" max="12" width="11.875" bestFit="1" customWidth="1"/>
  </cols>
  <sheetData>
    <row r="1" spans="1:12" s="4" customFormat="1" ht="31.5" x14ac:dyDescent="0.3">
      <c r="A1" s="142" t="s">
        <v>93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7"/>
    </row>
    <row r="2" spans="1:12" s="4" customFormat="1" ht="17.25" thickBot="1" x14ac:dyDescent="0.35">
      <c r="A2" s="136"/>
      <c r="B2" s="137"/>
      <c r="C2" s="137"/>
    </row>
    <row r="3" spans="1:12" ht="22.5" customHeight="1" x14ac:dyDescent="0.3">
      <c r="A3" s="147" t="s">
        <v>53</v>
      </c>
      <c r="B3" s="148"/>
      <c r="C3" s="148"/>
      <c r="D3" s="79" t="s">
        <v>85</v>
      </c>
      <c r="E3" s="80" t="s">
        <v>85</v>
      </c>
      <c r="F3" s="149" t="s">
        <v>14</v>
      </c>
      <c r="G3" s="152" t="s">
        <v>60</v>
      </c>
    </row>
    <row r="4" spans="1:12" x14ac:dyDescent="0.3">
      <c r="A4" s="130" t="s">
        <v>0</v>
      </c>
      <c r="B4" s="131" t="s">
        <v>1</v>
      </c>
      <c r="C4" s="131" t="s">
        <v>2</v>
      </c>
      <c r="D4" s="157" t="s">
        <v>90</v>
      </c>
      <c r="E4" s="157" t="s">
        <v>104</v>
      </c>
      <c r="F4" s="150"/>
      <c r="G4" s="153"/>
    </row>
    <row r="5" spans="1:12" ht="9.75" customHeight="1" thickBot="1" x14ac:dyDescent="0.35">
      <c r="A5" s="155"/>
      <c r="B5" s="156"/>
      <c r="C5" s="156"/>
      <c r="D5" s="158"/>
      <c r="E5" s="158"/>
      <c r="F5" s="151"/>
      <c r="G5" s="154"/>
    </row>
    <row r="6" spans="1:12" ht="48" customHeight="1" x14ac:dyDescent="0.3">
      <c r="A6" s="81" t="s">
        <v>64</v>
      </c>
      <c r="B6" s="43" t="s">
        <v>3</v>
      </c>
      <c r="C6" s="43" t="s">
        <v>65</v>
      </c>
      <c r="D6" s="53">
        <v>4600000</v>
      </c>
      <c r="E6" s="53">
        <v>5800000</v>
      </c>
      <c r="F6" s="61">
        <f>E6-D6</f>
        <v>1200000</v>
      </c>
      <c r="G6" s="82" t="s">
        <v>94</v>
      </c>
    </row>
    <row r="7" spans="1:12" s="5" customFormat="1" ht="48" customHeight="1" x14ac:dyDescent="0.3">
      <c r="A7" s="108"/>
      <c r="B7" s="109"/>
      <c r="C7" s="112"/>
      <c r="D7" s="53">
        <f>SUM(D8:D10)</f>
        <v>70138000</v>
      </c>
      <c r="E7" s="53">
        <f>SUM(E8:E10)</f>
        <v>74278000</v>
      </c>
      <c r="F7" s="53">
        <f>SUM(F8:F10)</f>
        <v>4140000</v>
      </c>
      <c r="G7" s="113"/>
    </row>
    <row r="8" spans="1:12" ht="79.5" customHeight="1" x14ac:dyDescent="0.3">
      <c r="A8" s="138" t="s">
        <v>66</v>
      </c>
      <c r="B8" s="140" t="s">
        <v>66</v>
      </c>
      <c r="C8" s="44" t="s">
        <v>80</v>
      </c>
      <c r="D8" s="46">
        <v>60794000</v>
      </c>
      <c r="E8" s="46">
        <v>64478000</v>
      </c>
      <c r="F8" s="33">
        <f>E8-D8</f>
        <v>3684000</v>
      </c>
      <c r="G8" s="83" t="s">
        <v>95</v>
      </c>
    </row>
    <row r="9" spans="1:12" s="5" customFormat="1" ht="36.950000000000003" customHeight="1" x14ac:dyDescent="0.3">
      <c r="A9" s="139"/>
      <c r="B9" s="141"/>
      <c r="C9" s="44" t="s">
        <v>81</v>
      </c>
      <c r="D9" s="45">
        <v>9144000</v>
      </c>
      <c r="E9" s="45">
        <v>9600000</v>
      </c>
      <c r="F9" s="33">
        <f>E9-D9</f>
        <v>456000</v>
      </c>
      <c r="G9" s="83" t="s">
        <v>106</v>
      </c>
      <c r="I9" s="24"/>
    </row>
    <row r="10" spans="1:12" s="5" customFormat="1" ht="36.950000000000003" customHeight="1" x14ac:dyDescent="0.3">
      <c r="A10" s="139"/>
      <c r="B10" s="141"/>
      <c r="C10" s="44" t="s">
        <v>82</v>
      </c>
      <c r="D10" s="45">
        <v>200000</v>
      </c>
      <c r="E10" s="45">
        <v>200000</v>
      </c>
      <c r="F10" s="33">
        <f>E10-D10</f>
        <v>0</v>
      </c>
      <c r="G10" s="83" t="s">
        <v>67</v>
      </c>
      <c r="I10" s="24"/>
    </row>
    <row r="11" spans="1:12" ht="36.950000000000003" customHeight="1" x14ac:dyDescent="0.3">
      <c r="A11" s="84" t="s">
        <v>5</v>
      </c>
      <c r="B11" s="65" t="s">
        <v>5</v>
      </c>
      <c r="C11" s="65" t="s">
        <v>6</v>
      </c>
      <c r="D11" s="33">
        <v>110000</v>
      </c>
      <c r="E11" s="33">
        <v>2768000</v>
      </c>
      <c r="F11" s="33">
        <f t="shared" ref="F11:F15" si="0">E11-D11</f>
        <v>2658000</v>
      </c>
      <c r="G11" s="85" t="s">
        <v>96</v>
      </c>
      <c r="I11" s="24"/>
      <c r="J11" s="24"/>
      <c r="L11" s="24"/>
    </row>
    <row r="12" spans="1:12" ht="36.950000000000003" customHeight="1" x14ac:dyDescent="0.3">
      <c r="A12" s="84" t="s">
        <v>7</v>
      </c>
      <c r="B12" s="65" t="s">
        <v>7</v>
      </c>
      <c r="C12" s="65" t="s">
        <v>8</v>
      </c>
      <c r="D12" s="33">
        <v>580000</v>
      </c>
      <c r="E12" s="33">
        <v>580000</v>
      </c>
      <c r="F12" s="33">
        <f t="shared" si="0"/>
        <v>0</v>
      </c>
      <c r="G12" s="85" t="s">
        <v>86</v>
      </c>
      <c r="I12" s="24"/>
      <c r="J12" s="24"/>
      <c r="L12" s="24"/>
    </row>
    <row r="13" spans="1:12" ht="36.950000000000003" customHeight="1" x14ac:dyDescent="0.3">
      <c r="A13" s="143" t="s">
        <v>9</v>
      </c>
      <c r="B13" s="145" t="s">
        <v>9</v>
      </c>
      <c r="C13" s="65" t="s">
        <v>10</v>
      </c>
      <c r="D13" s="33">
        <v>6000</v>
      </c>
      <c r="E13" s="33">
        <v>6000</v>
      </c>
      <c r="F13" s="33">
        <f t="shared" si="0"/>
        <v>0</v>
      </c>
      <c r="G13" s="85" t="s">
        <v>68</v>
      </c>
      <c r="I13" s="103"/>
      <c r="J13" s="24"/>
      <c r="L13" s="24"/>
    </row>
    <row r="14" spans="1:12" ht="36.950000000000003" customHeight="1" thickBot="1" x14ac:dyDescent="0.35">
      <c r="A14" s="144"/>
      <c r="B14" s="146"/>
      <c r="C14" s="66" t="s">
        <v>11</v>
      </c>
      <c r="D14" s="47">
        <v>480000</v>
      </c>
      <c r="E14" s="47">
        <v>480000</v>
      </c>
      <c r="F14" s="47">
        <f t="shared" si="0"/>
        <v>0</v>
      </c>
      <c r="G14" s="86" t="s">
        <v>88</v>
      </c>
      <c r="J14" s="24"/>
      <c r="L14" s="24"/>
    </row>
    <row r="15" spans="1:12" ht="30" customHeight="1" thickBot="1" x14ac:dyDescent="0.35">
      <c r="A15" s="133" t="s">
        <v>55</v>
      </c>
      <c r="B15" s="134"/>
      <c r="C15" s="135"/>
      <c r="D15" s="87">
        <f>SUM(D6:D14)</f>
        <v>146052000</v>
      </c>
      <c r="E15" s="88">
        <f>SUM(E6:E14)</f>
        <v>158190000</v>
      </c>
      <c r="F15" s="90">
        <f t="shared" si="0"/>
        <v>12138000</v>
      </c>
      <c r="G15" s="89"/>
    </row>
    <row r="20" spans="3:6" x14ac:dyDescent="0.3">
      <c r="C20" t="s">
        <v>111</v>
      </c>
      <c r="D20" s="6">
        <f>D21+D22+D23</f>
        <v>74278000</v>
      </c>
      <c r="E20" t="s">
        <v>112</v>
      </c>
      <c r="F20" s="6">
        <f>F21+F22+F23+F24</f>
        <v>6866000</v>
      </c>
    </row>
    <row r="21" spans="3:6" x14ac:dyDescent="0.3">
      <c r="D21" s="46">
        <v>64478000</v>
      </c>
      <c r="F21" s="53">
        <v>5800000</v>
      </c>
    </row>
    <row r="22" spans="3:6" x14ac:dyDescent="0.3">
      <c r="D22" s="45">
        <v>9600000</v>
      </c>
      <c r="F22" s="33">
        <v>580000</v>
      </c>
    </row>
    <row r="23" spans="3:6" x14ac:dyDescent="0.3">
      <c r="D23" s="45">
        <v>200000</v>
      </c>
      <c r="F23" s="33">
        <v>6000</v>
      </c>
    </row>
    <row r="24" spans="3:6" ht="17.25" thickBot="1" x14ac:dyDescent="0.35">
      <c r="F24" s="47">
        <v>480000</v>
      </c>
    </row>
  </sheetData>
  <mergeCells count="15">
    <mergeCell ref="A15:C15"/>
    <mergeCell ref="A2:C2"/>
    <mergeCell ref="A8:A10"/>
    <mergeCell ref="B8:B10"/>
    <mergeCell ref="A1:K1"/>
    <mergeCell ref="A13:A14"/>
    <mergeCell ref="B13:B14"/>
    <mergeCell ref="A3:C3"/>
    <mergeCell ref="F3:F5"/>
    <mergeCell ref="G3:G5"/>
    <mergeCell ref="A4:A5"/>
    <mergeCell ref="B4:B5"/>
    <mergeCell ref="C4:C5"/>
    <mergeCell ref="D4:D5"/>
    <mergeCell ref="E4:E5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40"/>
  <sheetViews>
    <sheetView topLeftCell="C2" workbookViewId="0">
      <pane xSplit="23610" topLeftCell="U1"/>
      <selection activeCell="K17" sqref="K17"/>
      <selection pane="topRight" activeCell="U25" sqref="U25"/>
    </sheetView>
  </sheetViews>
  <sheetFormatPr defaultRowHeight="16.5" x14ac:dyDescent="0.3"/>
  <cols>
    <col min="1" max="1" width="12.25" style="5" customWidth="1"/>
    <col min="2" max="2" width="10.75" customWidth="1"/>
    <col min="3" max="3" width="13.75" customWidth="1"/>
    <col min="4" max="4" width="13.25" customWidth="1"/>
    <col min="5" max="5" width="12" customWidth="1"/>
    <col min="6" max="6" width="11" customWidth="1"/>
    <col min="7" max="7" width="13.25" style="7" customWidth="1"/>
    <col min="8" max="8" width="11.5" style="7" customWidth="1"/>
    <col min="9" max="10" width="10.75" customWidth="1"/>
    <col min="11" max="11" width="45.75" customWidth="1"/>
    <col min="13" max="13" width="16.375" customWidth="1"/>
    <col min="14" max="15" width="11" bestFit="1" customWidth="1"/>
    <col min="16" max="16" width="10.25" bestFit="1" customWidth="1"/>
  </cols>
  <sheetData>
    <row r="1" spans="1:15" ht="25.5" x14ac:dyDescent="0.3">
      <c r="A1" s="174" t="s">
        <v>92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M1" s="8"/>
      <c r="N1" s="8"/>
      <c r="O1" s="8"/>
    </row>
    <row r="2" spans="1:15" x14ac:dyDescent="0.3">
      <c r="K2" s="8"/>
      <c r="M2" s="8"/>
      <c r="N2" s="8"/>
      <c r="O2" s="8"/>
    </row>
    <row r="3" spans="1:15" ht="17.25" thickBot="1" x14ac:dyDescent="0.35">
      <c r="A3" s="19"/>
      <c r="B3" s="20"/>
      <c r="C3" s="5"/>
      <c r="D3" s="5"/>
      <c r="E3" s="5"/>
      <c r="F3" s="5"/>
      <c r="I3" s="5"/>
      <c r="J3" s="5"/>
      <c r="K3" s="5"/>
      <c r="M3" s="8"/>
      <c r="N3" s="8"/>
      <c r="O3" s="8"/>
    </row>
    <row r="4" spans="1:15" ht="20.25" customHeight="1" x14ac:dyDescent="0.3">
      <c r="A4" s="183" t="s">
        <v>51</v>
      </c>
      <c r="B4" s="180" t="s">
        <v>1</v>
      </c>
      <c r="C4" s="179" t="s">
        <v>2</v>
      </c>
      <c r="D4" s="21" t="s">
        <v>85</v>
      </c>
      <c r="E4" s="21" t="s">
        <v>85</v>
      </c>
      <c r="F4" s="11" t="s">
        <v>41</v>
      </c>
      <c r="G4" s="179" t="s">
        <v>42</v>
      </c>
      <c r="H4" s="179"/>
      <c r="I4" s="179"/>
      <c r="J4" s="179"/>
      <c r="K4" s="177" t="s">
        <v>60</v>
      </c>
    </row>
    <row r="5" spans="1:15" ht="22.5" customHeight="1" x14ac:dyDescent="0.3">
      <c r="A5" s="184"/>
      <c r="B5" s="181"/>
      <c r="C5" s="182"/>
      <c r="D5" s="22" t="s">
        <v>90</v>
      </c>
      <c r="E5" s="22" t="s">
        <v>91</v>
      </c>
      <c r="F5" s="12" t="s">
        <v>43</v>
      </c>
      <c r="G5" s="12" t="s">
        <v>44</v>
      </c>
      <c r="H5" s="12" t="s">
        <v>45</v>
      </c>
      <c r="I5" s="12" t="s">
        <v>46</v>
      </c>
      <c r="J5" s="12" t="s">
        <v>47</v>
      </c>
      <c r="K5" s="178"/>
    </row>
    <row r="6" spans="1:15" ht="25.5" customHeight="1" x14ac:dyDescent="0.3">
      <c r="A6" s="185" t="s">
        <v>49</v>
      </c>
      <c r="B6" s="159" t="s">
        <v>16</v>
      </c>
      <c r="C6" s="32" t="s">
        <v>17</v>
      </c>
      <c r="D6" s="34">
        <v>43575000</v>
      </c>
      <c r="E6" s="34">
        <v>44086000</v>
      </c>
      <c r="F6" s="34">
        <f>E6-D6</f>
        <v>511000</v>
      </c>
      <c r="G6" s="34">
        <v>44086000</v>
      </c>
      <c r="H6" s="34">
        <v>0</v>
      </c>
      <c r="I6" s="34">
        <v>0</v>
      </c>
      <c r="J6" s="34">
        <f t="shared" ref="J6:J7" si="0">SUM(G6:I6)</f>
        <v>44086000</v>
      </c>
      <c r="K6" s="13" t="s">
        <v>84</v>
      </c>
    </row>
    <row r="7" spans="1:15" ht="24.75" customHeight="1" x14ac:dyDescent="0.3">
      <c r="A7" s="186"/>
      <c r="B7" s="160"/>
      <c r="C7" s="52" t="s">
        <v>18</v>
      </c>
      <c r="D7" s="54">
        <v>9954000</v>
      </c>
      <c r="E7" s="54">
        <v>10071000</v>
      </c>
      <c r="F7" s="34">
        <f>E7-D7</f>
        <v>117000</v>
      </c>
      <c r="G7" s="54">
        <v>10071000</v>
      </c>
      <c r="H7" s="54">
        <v>0</v>
      </c>
      <c r="I7" s="54">
        <v>0</v>
      </c>
      <c r="J7" s="34">
        <f t="shared" si="0"/>
        <v>10071000</v>
      </c>
      <c r="K7" s="13" t="s">
        <v>87</v>
      </c>
    </row>
    <row r="8" spans="1:15" ht="34.5" customHeight="1" x14ac:dyDescent="0.3">
      <c r="A8" s="186"/>
      <c r="B8" s="160"/>
      <c r="C8" s="32" t="s">
        <v>19</v>
      </c>
      <c r="D8" s="34">
        <v>4265000</v>
      </c>
      <c r="E8" s="34">
        <v>4513000</v>
      </c>
      <c r="F8" s="34">
        <f>E8-D8</f>
        <v>248000</v>
      </c>
      <c r="G8" s="34">
        <v>4513000</v>
      </c>
      <c r="H8" s="34">
        <v>0</v>
      </c>
      <c r="I8" s="34">
        <v>0</v>
      </c>
      <c r="J8" s="35">
        <f>SUM(G8:I8)</f>
        <v>4513000</v>
      </c>
      <c r="K8" s="14" t="s">
        <v>69</v>
      </c>
      <c r="M8" s="93"/>
    </row>
    <row r="9" spans="1:15" ht="38.25" customHeight="1" x14ac:dyDescent="0.3">
      <c r="A9" s="186"/>
      <c r="B9" s="160"/>
      <c r="C9" s="190" t="s">
        <v>61</v>
      </c>
      <c r="D9" s="167">
        <v>3000000</v>
      </c>
      <c r="E9" s="167">
        <v>5808000</v>
      </c>
      <c r="F9" s="194">
        <f>D9-E9</f>
        <v>-2808000</v>
      </c>
      <c r="G9" s="167">
        <v>5808000</v>
      </c>
      <c r="H9" s="167">
        <v>0</v>
      </c>
      <c r="I9" s="167">
        <v>0</v>
      </c>
      <c r="J9" s="167">
        <f>SUM(G9:I10)</f>
        <v>5808000</v>
      </c>
      <c r="K9" s="188" t="s">
        <v>70</v>
      </c>
      <c r="M9" s="94"/>
    </row>
    <row r="10" spans="1:15" ht="4.5" hidden="1" customHeight="1" x14ac:dyDescent="0.3">
      <c r="A10" s="186"/>
      <c r="B10" s="160"/>
      <c r="C10" s="191"/>
      <c r="D10" s="168"/>
      <c r="E10" s="168"/>
      <c r="F10" s="195"/>
      <c r="G10" s="168"/>
      <c r="H10" s="168"/>
      <c r="I10" s="168"/>
      <c r="J10" s="168"/>
      <c r="K10" s="189"/>
      <c r="M10" s="93"/>
    </row>
    <row r="11" spans="1:15" s="5" customFormat="1" ht="27" customHeight="1" x14ac:dyDescent="0.3">
      <c r="A11" s="186"/>
      <c r="B11" s="161"/>
      <c r="C11" s="32" t="s">
        <v>57</v>
      </c>
      <c r="D11" s="34">
        <v>200000</v>
      </c>
      <c r="E11" s="34">
        <v>200000</v>
      </c>
      <c r="F11" s="60">
        <f t="shared" ref="F11:F31" si="1">E11-D11</f>
        <v>0</v>
      </c>
      <c r="G11" s="34">
        <v>200000</v>
      </c>
      <c r="H11" s="34">
        <v>0</v>
      </c>
      <c r="I11" s="34">
        <v>0</v>
      </c>
      <c r="J11" s="34">
        <f>SUM(G11:I11)</f>
        <v>200000</v>
      </c>
      <c r="K11" s="85" t="s">
        <v>89</v>
      </c>
      <c r="M11" s="162"/>
    </row>
    <row r="12" spans="1:15" ht="21" customHeight="1" x14ac:dyDescent="0.3">
      <c r="A12" s="186"/>
      <c r="B12" s="37" t="s">
        <v>20</v>
      </c>
      <c r="C12" s="32" t="s">
        <v>21</v>
      </c>
      <c r="D12" s="34">
        <v>40000</v>
      </c>
      <c r="E12" s="34">
        <v>100000</v>
      </c>
      <c r="F12" s="58">
        <f t="shared" si="1"/>
        <v>60000</v>
      </c>
      <c r="G12" s="34">
        <v>100000</v>
      </c>
      <c r="H12" s="34">
        <v>0</v>
      </c>
      <c r="I12" s="34">
        <v>0</v>
      </c>
      <c r="J12" s="34">
        <f>SUM(G12:I12)</f>
        <v>100000</v>
      </c>
      <c r="K12" s="13" t="s">
        <v>109</v>
      </c>
      <c r="M12" s="162"/>
    </row>
    <row r="13" spans="1:15" s="5" customFormat="1" ht="21" customHeight="1" x14ac:dyDescent="0.3">
      <c r="A13" s="186"/>
      <c r="B13" s="159" t="s">
        <v>22</v>
      </c>
      <c r="C13" s="32" t="s">
        <v>97</v>
      </c>
      <c r="D13" s="34">
        <v>0</v>
      </c>
      <c r="E13" s="34">
        <v>150000</v>
      </c>
      <c r="F13" s="107">
        <f>E13-D13</f>
        <v>150000</v>
      </c>
      <c r="G13" s="34">
        <v>150000</v>
      </c>
      <c r="H13" s="34"/>
      <c r="I13" s="34"/>
      <c r="J13" s="34">
        <f>SUM(G13:I13)</f>
        <v>150000</v>
      </c>
      <c r="K13" s="13" t="s">
        <v>98</v>
      </c>
      <c r="M13" s="96"/>
    </row>
    <row r="14" spans="1:15" ht="32.25" customHeight="1" x14ac:dyDescent="0.3">
      <c r="A14" s="186"/>
      <c r="B14" s="160"/>
      <c r="C14" s="32" t="s">
        <v>62</v>
      </c>
      <c r="D14" s="34">
        <v>3000000</v>
      </c>
      <c r="E14" s="34">
        <v>3000000</v>
      </c>
      <c r="F14" s="60">
        <f t="shared" si="1"/>
        <v>0</v>
      </c>
      <c r="G14" s="34">
        <v>2300000</v>
      </c>
      <c r="H14" s="34">
        <v>700000</v>
      </c>
      <c r="I14" s="34">
        <v>0</v>
      </c>
      <c r="J14" s="34">
        <f>SUM(G14:I14)</f>
        <v>3000000</v>
      </c>
      <c r="K14" s="13" t="s">
        <v>110</v>
      </c>
      <c r="M14" s="72"/>
    </row>
    <row r="15" spans="1:15" ht="48.75" customHeight="1" x14ac:dyDescent="0.3">
      <c r="A15" s="186"/>
      <c r="B15" s="160"/>
      <c r="C15" s="32" t="s">
        <v>24</v>
      </c>
      <c r="D15" s="34">
        <v>2200000</v>
      </c>
      <c r="E15" s="34">
        <v>2200000</v>
      </c>
      <c r="F15" s="55">
        <f t="shared" si="1"/>
        <v>0</v>
      </c>
      <c r="G15" s="34">
        <v>1500000</v>
      </c>
      <c r="H15" s="34">
        <v>700000</v>
      </c>
      <c r="I15" s="34">
        <v>0</v>
      </c>
      <c r="J15" s="34">
        <f>SUM(G15:I15)</f>
        <v>2200000</v>
      </c>
      <c r="K15" s="13" t="s">
        <v>71</v>
      </c>
      <c r="M15" s="92"/>
    </row>
    <row r="16" spans="1:15" ht="33" customHeight="1" x14ac:dyDescent="0.3">
      <c r="A16" s="186"/>
      <c r="B16" s="160"/>
      <c r="C16" s="32" t="s">
        <v>25</v>
      </c>
      <c r="D16" s="34">
        <v>1000000</v>
      </c>
      <c r="E16" s="34">
        <v>1000000</v>
      </c>
      <c r="F16" s="55">
        <f t="shared" si="1"/>
        <v>0</v>
      </c>
      <c r="G16" s="34">
        <v>800000</v>
      </c>
      <c r="H16" s="34">
        <v>200000</v>
      </c>
      <c r="I16" s="34">
        <v>0</v>
      </c>
      <c r="J16" s="34">
        <f t="shared" ref="J16:J30" si="2">SUM(G16:I16)</f>
        <v>1000000</v>
      </c>
      <c r="K16" s="13" t="s">
        <v>72</v>
      </c>
      <c r="M16" s="93"/>
    </row>
    <row r="17" spans="1:13" ht="26.25" customHeight="1" x14ac:dyDescent="0.3">
      <c r="A17" s="186"/>
      <c r="B17" s="160"/>
      <c r="C17" s="32" t="s">
        <v>26</v>
      </c>
      <c r="D17" s="34">
        <v>400000</v>
      </c>
      <c r="E17" s="34">
        <v>400000</v>
      </c>
      <c r="F17" s="60">
        <f t="shared" si="1"/>
        <v>0</v>
      </c>
      <c r="G17" s="34">
        <v>200000</v>
      </c>
      <c r="H17" s="34">
        <v>200000</v>
      </c>
      <c r="I17" s="34">
        <v>0</v>
      </c>
      <c r="J17" s="34">
        <f t="shared" si="2"/>
        <v>400000</v>
      </c>
      <c r="K17" s="13" t="s">
        <v>73</v>
      </c>
      <c r="M17" s="94"/>
    </row>
    <row r="18" spans="1:13" ht="22.5" customHeight="1" x14ac:dyDescent="0.3">
      <c r="A18" s="186"/>
      <c r="B18" s="161"/>
      <c r="C18" s="32" t="s">
        <v>27</v>
      </c>
      <c r="D18" s="34">
        <v>300000</v>
      </c>
      <c r="E18" s="34">
        <v>400000</v>
      </c>
      <c r="F18" s="59">
        <f t="shared" si="1"/>
        <v>100000</v>
      </c>
      <c r="G18" s="34">
        <v>400000</v>
      </c>
      <c r="H18" s="34">
        <v>0</v>
      </c>
      <c r="I18" s="34">
        <v>0</v>
      </c>
      <c r="J18" s="34">
        <f t="shared" si="2"/>
        <v>400000</v>
      </c>
      <c r="K18" s="13" t="s">
        <v>107</v>
      </c>
      <c r="M18" s="93"/>
    </row>
    <row r="19" spans="1:13" ht="23.25" customHeight="1" x14ac:dyDescent="0.3">
      <c r="A19" s="187" t="s">
        <v>48</v>
      </c>
      <c r="B19" s="159" t="s">
        <v>29</v>
      </c>
      <c r="C19" s="32" t="s">
        <v>30</v>
      </c>
      <c r="D19" s="34">
        <v>941000</v>
      </c>
      <c r="E19" s="34">
        <v>2754000</v>
      </c>
      <c r="F19" s="60">
        <f t="shared" si="1"/>
        <v>1813000</v>
      </c>
      <c r="G19" s="34">
        <v>0</v>
      </c>
      <c r="H19" s="34">
        <v>0</v>
      </c>
      <c r="I19" s="34">
        <v>2754000</v>
      </c>
      <c r="J19" s="34">
        <f t="shared" si="2"/>
        <v>2754000</v>
      </c>
      <c r="K19" s="13" t="s">
        <v>99</v>
      </c>
      <c r="M19" s="162"/>
    </row>
    <row r="20" spans="1:13" s="5" customFormat="1" ht="24" x14ac:dyDescent="0.3">
      <c r="A20" s="176"/>
      <c r="B20" s="161"/>
      <c r="C20" s="32" t="s">
        <v>63</v>
      </c>
      <c r="D20" s="34">
        <v>1000000</v>
      </c>
      <c r="E20" s="34">
        <v>1810000</v>
      </c>
      <c r="F20" s="60">
        <f t="shared" si="1"/>
        <v>810000</v>
      </c>
      <c r="G20" s="34">
        <v>1510000</v>
      </c>
      <c r="H20" s="34">
        <v>300000</v>
      </c>
      <c r="I20" s="34">
        <v>0</v>
      </c>
      <c r="J20" s="34">
        <f t="shared" si="2"/>
        <v>1810000</v>
      </c>
      <c r="K20" s="13" t="s">
        <v>100</v>
      </c>
      <c r="M20" s="162"/>
    </row>
    <row r="21" spans="1:13" ht="21.75" customHeight="1" x14ac:dyDescent="0.3">
      <c r="A21" s="163" t="s">
        <v>52</v>
      </c>
      <c r="B21" s="159" t="s">
        <v>22</v>
      </c>
      <c r="C21" s="38" t="s">
        <v>32</v>
      </c>
      <c r="D21" s="39">
        <v>3011000</v>
      </c>
      <c r="E21" s="39">
        <v>3011000</v>
      </c>
      <c r="F21" s="56">
        <f t="shared" si="1"/>
        <v>0</v>
      </c>
      <c r="G21" s="39">
        <v>1200000</v>
      </c>
      <c r="H21" s="39">
        <v>1811000</v>
      </c>
      <c r="I21" s="39">
        <v>0</v>
      </c>
      <c r="J21" s="39">
        <f t="shared" si="2"/>
        <v>3011000</v>
      </c>
      <c r="K21" s="15" t="s">
        <v>74</v>
      </c>
    </row>
    <row r="22" spans="1:13" ht="27" customHeight="1" x14ac:dyDescent="0.3">
      <c r="A22" s="164"/>
      <c r="B22" s="160"/>
      <c r="C22" s="40" t="s">
        <v>33</v>
      </c>
      <c r="D22" s="95">
        <v>300000</v>
      </c>
      <c r="E22" s="36">
        <v>300000</v>
      </c>
      <c r="F22" s="57">
        <f t="shared" si="1"/>
        <v>0</v>
      </c>
      <c r="G22" s="36">
        <v>200000</v>
      </c>
      <c r="H22" s="36">
        <v>100000</v>
      </c>
      <c r="I22" s="36">
        <v>0</v>
      </c>
      <c r="J22" s="36">
        <f t="shared" si="2"/>
        <v>300000</v>
      </c>
      <c r="K22" s="18" t="s">
        <v>75</v>
      </c>
    </row>
    <row r="23" spans="1:13" ht="23.25" customHeight="1" x14ac:dyDescent="0.3">
      <c r="A23" s="164"/>
      <c r="B23" s="160"/>
      <c r="C23" s="32" t="s">
        <v>58</v>
      </c>
      <c r="D23" s="34">
        <v>144000</v>
      </c>
      <c r="E23" s="34">
        <v>144000</v>
      </c>
      <c r="F23" s="55">
        <f t="shared" si="1"/>
        <v>0</v>
      </c>
      <c r="G23" s="34">
        <v>0</v>
      </c>
      <c r="H23" s="34">
        <v>144000</v>
      </c>
      <c r="I23" s="34">
        <v>0</v>
      </c>
      <c r="J23" s="34">
        <f t="shared" si="2"/>
        <v>144000</v>
      </c>
      <c r="K23" s="13" t="s">
        <v>76</v>
      </c>
    </row>
    <row r="24" spans="1:13" ht="21" customHeight="1" x14ac:dyDescent="0.3">
      <c r="A24" s="164"/>
      <c r="B24" s="160"/>
      <c r="C24" s="32" t="s">
        <v>35</v>
      </c>
      <c r="D24" s="34">
        <v>274000</v>
      </c>
      <c r="E24" s="34">
        <v>274000</v>
      </c>
      <c r="F24" s="59">
        <f t="shared" si="1"/>
        <v>0</v>
      </c>
      <c r="G24" s="34">
        <v>0</v>
      </c>
      <c r="H24" s="34">
        <v>274000</v>
      </c>
      <c r="I24" s="34">
        <v>0</v>
      </c>
      <c r="J24" s="34">
        <f t="shared" si="2"/>
        <v>274000</v>
      </c>
      <c r="K24" s="13" t="s">
        <v>83</v>
      </c>
    </row>
    <row r="25" spans="1:13" ht="22.5" customHeight="1" x14ac:dyDescent="0.3">
      <c r="A25" s="164"/>
      <c r="B25" s="160"/>
      <c r="C25" s="190" t="s">
        <v>36</v>
      </c>
      <c r="D25" s="167">
        <v>110000</v>
      </c>
      <c r="E25" s="167">
        <v>0</v>
      </c>
      <c r="F25" s="169">
        <f>D25-E25</f>
        <v>110000</v>
      </c>
      <c r="G25" s="167">
        <v>0</v>
      </c>
      <c r="H25" s="167">
        <v>0</v>
      </c>
      <c r="I25" s="167">
        <v>0</v>
      </c>
      <c r="J25" s="167">
        <f t="shared" si="2"/>
        <v>0</v>
      </c>
      <c r="K25" s="171" t="s">
        <v>101</v>
      </c>
    </row>
    <row r="26" spans="1:13" ht="18" customHeight="1" x14ac:dyDescent="0.3">
      <c r="A26" s="164"/>
      <c r="B26" s="166"/>
      <c r="C26" s="191"/>
      <c r="D26" s="168"/>
      <c r="E26" s="168"/>
      <c r="F26" s="170"/>
      <c r="G26" s="168"/>
      <c r="H26" s="168"/>
      <c r="I26" s="168"/>
      <c r="J26" s="168"/>
      <c r="K26" s="172"/>
    </row>
    <row r="27" spans="1:13" ht="45.75" customHeight="1" x14ac:dyDescent="0.3">
      <c r="A27" s="164"/>
      <c r="B27" s="173" t="s">
        <v>54</v>
      </c>
      <c r="C27" s="190" t="s">
        <v>37</v>
      </c>
      <c r="D27" s="167">
        <v>2200000</v>
      </c>
      <c r="E27" s="167">
        <v>2400000</v>
      </c>
      <c r="F27" s="192">
        <f t="shared" si="1"/>
        <v>200000</v>
      </c>
      <c r="G27" s="167">
        <v>1240000</v>
      </c>
      <c r="H27" s="167">
        <v>1160000</v>
      </c>
      <c r="I27" s="167">
        <v>0</v>
      </c>
      <c r="J27" s="167">
        <f t="shared" si="2"/>
        <v>2400000</v>
      </c>
      <c r="K27" s="171" t="s">
        <v>108</v>
      </c>
    </row>
    <row r="28" spans="1:13" ht="17.25" customHeight="1" x14ac:dyDescent="0.3">
      <c r="A28" s="165"/>
      <c r="B28" s="166"/>
      <c r="C28" s="191"/>
      <c r="D28" s="168"/>
      <c r="E28" s="168"/>
      <c r="F28" s="193"/>
      <c r="G28" s="168"/>
      <c r="H28" s="168"/>
      <c r="I28" s="168"/>
      <c r="J28" s="168"/>
      <c r="K28" s="172"/>
    </row>
    <row r="29" spans="1:13" ht="22.5" customHeight="1" x14ac:dyDescent="0.3">
      <c r="A29" s="175" t="s">
        <v>50</v>
      </c>
      <c r="B29" s="160" t="s">
        <v>38</v>
      </c>
      <c r="C29" s="32" t="s">
        <v>39</v>
      </c>
      <c r="D29" s="34">
        <v>0</v>
      </c>
      <c r="E29" s="34">
        <v>1277000</v>
      </c>
      <c r="F29" s="49">
        <f t="shared" si="1"/>
        <v>1277000</v>
      </c>
      <c r="G29" s="34">
        <v>0</v>
      </c>
      <c r="H29" s="34">
        <v>1277000</v>
      </c>
      <c r="I29" s="34">
        <v>0</v>
      </c>
      <c r="J29" s="34">
        <f t="shared" si="2"/>
        <v>1277000</v>
      </c>
      <c r="K29" s="13" t="s">
        <v>103</v>
      </c>
    </row>
    <row r="30" spans="1:13" ht="20.25" customHeight="1" thickBot="1" x14ac:dyDescent="0.35">
      <c r="A30" s="176"/>
      <c r="B30" s="166"/>
      <c r="C30" s="38" t="s">
        <v>40</v>
      </c>
      <c r="D30" s="39">
        <v>0</v>
      </c>
      <c r="E30" s="39">
        <v>14000</v>
      </c>
      <c r="F30" s="49">
        <f t="shared" si="1"/>
        <v>14000</v>
      </c>
      <c r="G30" s="34">
        <v>0</v>
      </c>
      <c r="H30" s="34">
        <v>0</v>
      </c>
      <c r="I30" s="34">
        <v>14000</v>
      </c>
      <c r="J30" s="39">
        <f t="shared" si="2"/>
        <v>14000</v>
      </c>
      <c r="K30" s="13" t="s">
        <v>102</v>
      </c>
    </row>
    <row r="31" spans="1:13" ht="26.25" customHeight="1" thickBot="1" x14ac:dyDescent="0.35">
      <c r="A31" s="133" t="s">
        <v>55</v>
      </c>
      <c r="B31" s="134"/>
      <c r="C31" s="135"/>
      <c r="D31" s="41">
        <f>SUM(D6:D30)</f>
        <v>75914000</v>
      </c>
      <c r="E31" s="41">
        <f>SUM(E6:E30)</f>
        <v>83912000</v>
      </c>
      <c r="F31" s="91">
        <f t="shared" si="1"/>
        <v>7998000</v>
      </c>
      <c r="G31" s="42">
        <f>SUM(G6:G30)</f>
        <v>74278000</v>
      </c>
      <c r="H31" s="42">
        <f>SUM(H6:H30)</f>
        <v>6866000</v>
      </c>
      <c r="I31" s="42">
        <f>SUM(I6:I30)</f>
        <v>2768000</v>
      </c>
      <c r="J31" s="41">
        <f>SUM(J6:J30)</f>
        <v>83912000</v>
      </c>
      <c r="K31" s="104"/>
      <c r="L31" s="105"/>
      <c r="M31" s="106"/>
    </row>
    <row r="33" spans="6:11" x14ac:dyDescent="0.3">
      <c r="G33" s="9"/>
      <c r="H33" s="9"/>
    </row>
    <row r="35" spans="6:11" x14ac:dyDescent="0.3">
      <c r="F35" s="5"/>
      <c r="G35" s="10"/>
      <c r="K35" s="24"/>
    </row>
    <row r="36" spans="6:11" x14ac:dyDescent="0.3">
      <c r="K36" s="24"/>
    </row>
    <row r="37" spans="6:11" x14ac:dyDescent="0.3">
      <c r="K37" s="24"/>
    </row>
    <row r="38" spans="6:11" x14ac:dyDescent="0.3">
      <c r="G38" s="10"/>
      <c r="H38" s="10"/>
    </row>
    <row r="39" spans="6:11" x14ac:dyDescent="0.3">
      <c r="G39" s="10"/>
    </row>
    <row r="40" spans="6:11" x14ac:dyDescent="0.3">
      <c r="F40" s="8"/>
    </row>
  </sheetData>
  <mergeCells count="46">
    <mergeCell ref="C9:C10"/>
    <mergeCell ref="D9:D10"/>
    <mergeCell ref="E9:E10"/>
    <mergeCell ref="G27:G28"/>
    <mergeCell ref="H27:H28"/>
    <mergeCell ref="F27:F28"/>
    <mergeCell ref="E27:E28"/>
    <mergeCell ref="C27:C28"/>
    <mergeCell ref="D27:D28"/>
    <mergeCell ref="F9:F10"/>
    <mergeCell ref="G9:G10"/>
    <mergeCell ref="H9:H10"/>
    <mergeCell ref="C25:C26"/>
    <mergeCell ref="D25:D26"/>
    <mergeCell ref="B27:B28"/>
    <mergeCell ref="I9:I10"/>
    <mergeCell ref="J9:J10"/>
    <mergeCell ref="A1:K1"/>
    <mergeCell ref="B29:B30"/>
    <mergeCell ref="A29:A30"/>
    <mergeCell ref="K4:K5"/>
    <mergeCell ref="G4:J4"/>
    <mergeCell ref="B4:B5"/>
    <mergeCell ref="C4:C5"/>
    <mergeCell ref="A4:A5"/>
    <mergeCell ref="A6:A18"/>
    <mergeCell ref="A19:A20"/>
    <mergeCell ref="B19:B20"/>
    <mergeCell ref="K27:K28"/>
    <mergeCell ref="K9:K10"/>
    <mergeCell ref="B13:B18"/>
    <mergeCell ref="M11:M12"/>
    <mergeCell ref="M19:M20"/>
    <mergeCell ref="A31:C31"/>
    <mergeCell ref="A21:A28"/>
    <mergeCell ref="B21:B26"/>
    <mergeCell ref="E25:E26"/>
    <mergeCell ref="F25:F26"/>
    <mergeCell ref="G25:G26"/>
    <mergeCell ref="H25:H26"/>
    <mergeCell ref="I25:I26"/>
    <mergeCell ref="J25:J26"/>
    <mergeCell ref="K25:K26"/>
    <mergeCell ref="I27:I28"/>
    <mergeCell ref="J27:J28"/>
    <mergeCell ref="B6:B11"/>
  </mergeCells>
  <phoneticPr fontId="4" type="noConversion"/>
  <printOptions horizontalCentered="1"/>
  <pageMargins left="0.59055118110236227" right="0.59055118110236227" top="0.35433070866141736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2021년 1차 추경 총괄예산안</vt:lpstr>
      <vt:lpstr>2021년 1차 추경 세입예산안</vt:lpstr>
      <vt:lpstr>2021년 1차 추경 세출예산안</vt:lpstr>
      <vt:lpstr>'2021년 1차 추경 세출예산안'!Print_Area</vt:lpstr>
      <vt:lpstr>'2021년 1차 추경 총괄예산안'!Print_Area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밀알</dc:creator>
  <cp:lastModifiedBy>admin</cp:lastModifiedBy>
  <cp:lastPrinted>2021-07-14T02:04:03Z</cp:lastPrinted>
  <dcterms:created xsi:type="dcterms:W3CDTF">2016-12-12T18:04:21Z</dcterms:created>
  <dcterms:modified xsi:type="dcterms:W3CDTF">2021-07-14T15:59:11Z</dcterms:modified>
</cp:coreProperties>
</file>